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TSM\2018\úklid\ZD OK\III. část VZ\"/>
    </mc:Choice>
  </mc:AlternateContent>
  <xr:revisionPtr revIDLastSave="0" documentId="10_ncr:8100000_{7F893A44-7A4E-4615-A29E-C2C878C1E6AC}" xr6:coauthVersionLast="34" xr6:coauthVersionMax="34" xr10:uidLastSave="{00000000-0000-0000-0000-000000000000}"/>
  <bookViews>
    <workbookView xWindow="240" yWindow="45" windowWidth="20115" windowHeight="7995" activeTab="3" xr2:uid="{00000000-000D-0000-FFFF-FFFF00000000}"/>
  </bookViews>
  <sheets>
    <sheet name="rozpis zařízení" sheetId="12" r:id="rId1"/>
    <sheet name="druhy úklidů" sheetId="9" r:id="rId2"/>
    <sheet name="rozpis ploch objektů" sheetId="10" r:id="rId3"/>
    <sheet name="jednotkové ceny úklidů" sheetId="11" r:id="rId4"/>
    <sheet name="jednotkové ceny hyg. prostř." sheetId="13" r:id="rId5"/>
  </sheets>
  <calcPr calcId="162913"/>
</workbook>
</file>

<file path=xl/calcChain.xml><?xml version="1.0" encoding="utf-8"?>
<calcChain xmlns="http://schemas.openxmlformats.org/spreadsheetml/2006/main">
  <c r="Q19" i="11" l="1"/>
  <c r="O19" i="11"/>
  <c r="M19" i="11"/>
  <c r="E13" i="13" l="1"/>
  <c r="E12" i="13"/>
  <c r="E11" i="13"/>
  <c r="E10" i="13"/>
  <c r="E9" i="13"/>
  <c r="E8" i="13"/>
  <c r="E7" i="13"/>
  <c r="E14" i="13" l="1"/>
  <c r="E15" i="13" s="1"/>
  <c r="H13" i="11"/>
  <c r="E16" i="13" l="1"/>
  <c r="K6" i="12"/>
  <c r="P19" i="11" l="1"/>
  <c r="N19" i="11"/>
  <c r="L19" i="11"/>
  <c r="J6" i="12" l="1"/>
  <c r="I6" i="12"/>
  <c r="H6" i="12" l="1"/>
  <c r="G6" i="12"/>
  <c r="F6" i="12"/>
  <c r="E6" i="12"/>
  <c r="D6" i="12"/>
  <c r="C6" i="12"/>
  <c r="I19" i="11" l="1"/>
  <c r="G19" i="11"/>
  <c r="E19" i="11"/>
  <c r="C19" i="11"/>
  <c r="H19" i="11"/>
  <c r="J19" i="11" l="1"/>
  <c r="K19" i="11" s="1"/>
  <c r="S19" i="11" s="1"/>
  <c r="C27" i="11" s="1"/>
  <c r="F19" i="11" l="1"/>
  <c r="D19" i="11"/>
  <c r="B19" i="11"/>
  <c r="M13" i="11"/>
  <c r="F13" i="11"/>
  <c r="D13" i="11"/>
  <c r="B13" i="11"/>
  <c r="C28" i="11" l="1"/>
  <c r="C29" i="11" s="1"/>
</calcChain>
</file>

<file path=xl/sharedStrings.xml><?xml version="1.0" encoding="utf-8"?>
<sst xmlns="http://schemas.openxmlformats.org/spreadsheetml/2006/main" count="252" uniqueCount="152">
  <si>
    <t xml:space="preserve">Podlaha </t>
  </si>
  <si>
    <t>keramická dlažba</t>
  </si>
  <si>
    <t>A</t>
  </si>
  <si>
    <t>B</t>
  </si>
  <si>
    <t>C</t>
  </si>
  <si>
    <t>bez DPH</t>
  </si>
  <si>
    <t>DPH</t>
  </si>
  <si>
    <t>objekt</t>
  </si>
  <si>
    <t>Nabídková cena celkem bez DPH</t>
  </si>
  <si>
    <t>Nabídková cena celkem včetně DPH</t>
  </si>
  <si>
    <t>datum</t>
  </si>
  <si>
    <t>jméno, příjmení a podpis oprávněné osoby</t>
  </si>
  <si>
    <t>tabulka cen za 1 měsíc úklidu ( 30 kalendářních dní)  za požadované množství pro jednotlivé druhy úklidů</t>
  </si>
  <si>
    <t>D</t>
  </si>
  <si>
    <t>pozn. účastník vyplní růžová pole</t>
  </si>
  <si>
    <t>Zametání a umývání podlahy či vysávání koberců dle charakteru ploch, utírání prachu z nábytku do 150 cm,</t>
  </si>
  <si>
    <t xml:space="preserve">Zametání a umývání podlahy, omytí dřezu a pracovní desky linky, vyleštění baterií, dřezů vč. odkapávacích ploch, vyprázdnění odpadkových košů vč. </t>
  </si>
  <si>
    <t xml:space="preserve">Druhy úklidů  </t>
  </si>
  <si>
    <t xml:space="preserve">Název objektu </t>
  </si>
  <si>
    <t>lino</t>
  </si>
  <si>
    <t>koberec</t>
  </si>
  <si>
    <t>parkety</t>
  </si>
  <si>
    <t>suterén</t>
  </si>
  <si>
    <t>II. patro</t>
  </si>
  <si>
    <t>přízemí</t>
  </si>
  <si>
    <t>I. patro</t>
  </si>
  <si>
    <r>
      <t>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</si>
  <si>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</si>
  <si>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tabulka jednotkových cen za 1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 kompletního úklidu dle jednotlivých druhů (A, B, C, D) </t>
    </r>
  </si>
  <si>
    <t>Celková nabídková cena - objekty úklid 2x týdně</t>
  </si>
  <si>
    <t>Arbesova čp. 410, Česká Lípa</t>
  </si>
  <si>
    <t>WC</t>
  </si>
  <si>
    <t>pisoáry</t>
  </si>
  <si>
    <t>sprchy</t>
  </si>
  <si>
    <t>umyvadla</t>
  </si>
  <si>
    <t>kuchyňky</t>
  </si>
  <si>
    <r>
      <t>A 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</si>
  <si>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B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</si>
  <si>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C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</si>
  <si>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D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 xml:space="preserve">2 </t>
    </r>
  </si>
  <si>
    <t>E</t>
  </si>
  <si>
    <t>prostředek na mytí nádobí</t>
  </si>
  <si>
    <t xml:space="preserve">hygienické sáčky - bal. </t>
  </si>
  <si>
    <t>role</t>
  </si>
  <si>
    <t>bal./250 ks</t>
  </si>
  <si>
    <t>0,5 l</t>
  </si>
  <si>
    <t>1 l</t>
  </si>
  <si>
    <t>ks</t>
  </si>
  <si>
    <t xml:space="preserve">vůně na WC </t>
  </si>
  <si>
    <t>tekuté mýdlo</t>
  </si>
  <si>
    <t xml:space="preserve">papírový ručník skládaný jednovrstvý </t>
  </si>
  <si>
    <t xml:space="preserve">toaletní papír dvouvrstvý perforovaný </t>
  </si>
  <si>
    <t>bal.</t>
  </si>
  <si>
    <t>jednotka</t>
  </si>
  <si>
    <t xml:space="preserve">název </t>
  </si>
  <si>
    <t xml:space="preserve">osvěžovač vzduchu ve spreji </t>
  </si>
  <si>
    <t>ks/300ml</t>
  </si>
  <si>
    <t>Vlhké setření vnějších ploch nábytku saponátem, nanesení konzervačního prostředku a vyleštění, utírání prachu na hůře dostupných místech nad 150 cm, omytí</t>
  </si>
  <si>
    <t>vypínačů a klik dveří. V určených skladových prostorech zametání a umývání podlahy, odstranění prachu z volně přítupných ploch do 150 cm.</t>
  </si>
  <si>
    <t xml:space="preserve">Mytí parapetů mezi okny, ometání pavučin, kompletní čištění povrchu dveří, zárubní a skleněných výplní dveří, mytí radiátorů. V určených skladových prostorech  </t>
  </si>
  <si>
    <t xml:space="preserve">1x pololetně </t>
  </si>
  <si>
    <t xml:space="preserve">úklid sociálních zařízení </t>
  </si>
  <si>
    <t xml:space="preserve">Umývání podlahových ploch, mytí a dezinfekce  sociálních zařízení (umyvadel, WC, pisoárů, sprch), leštění baterií, zrcadel a skel, odstranění ohmatů, </t>
  </si>
  <si>
    <t>omytí vypínačů a klik dveří, kontrola množství hygienických potřeb a jejich doplňování dle potřeby (toaletní papír, tekuté mýdlo, papírové</t>
  </si>
  <si>
    <t>Mytí keramických povrchů, mytí parapetů mezi okny, ometání pavučin, kompletní čištění povrchu dveří, zárubní a skleněných výplní dveří, mytí radiátorů.</t>
  </si>
  <si>
    <r>
      <rPr>
        <b/>
        <sz val="11"/>
        <color theme="1"/>
        <rFont val="Calibri"/>
        <family val="2"/>
        <charset val="238"/>
        <scheme val="minor"/>
      </rPr>
      <t>úklid kuchyněk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</si>
  <si>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Vlhké setření vnějších ploch nábytku saponátem, nanesení konzervačního prostředku a vyleštění, utírání prachu na hůře dostupných místech nad 150 cm.</t>
  </si>
  <si>
    <t xml:space="preserve">úklid chodeb vč. schodiště </t>
  </si>
  <si>
    <t>Zametání a umývání podlahy či vysávání koberců dle charakteru ploch vč. schodiště, sběr tříděného odpadu a ukládání do vyhrazených nádob.</t>
  </si>
  <si>
    <t>Vlhké setření vnějších ploch nábytku saponátem, nanesení konzervačního prostředku a vyleštění, utírání prachu na hůře dostupných místech nad 150 cm,</t>
  </si>
  <si>
    <t>1 x ročně (v dubnu)</t>
  </si>
  <si>
    <t>Praní koberců.</t>
  </si>
  <si>
    <t xml:space="preserve">čištění kancelářských židlí </t>
  </si>
  <si>
    <t>1x ročně dle požadavku</t>
  </si>
  <si>
    <t>Mokré čištění čalouněných kanc. židlí za použití speciálních chemických přípravků.</t>
  </si>
  <si>
    <t>tabulka cen  1 rok (12 měsíců)  úklidu požadovaných ploch dle jednotlivých druhů úklidů</t>
  </si>
  <si>
    <t>zametání a umývání podlahy, odstranění prachu z volně přístupných ploch do 150 cm.</t>
  </si>
  <si>
    <t>Mytí parapetů mezi okny, ometání pavučin, kompletní čištění povrchu dveří, zárubní a skleněných výplní dveří (vč. vchodových dveří), mytí radiátorů.</t>
  </si>
  <si>
    <t>umytí oken a parapetů</t>
  </si>
  <si>
    <t xml:space="preserve">Umytí oken a parapetů v celém objektu, tj. na chodbách, v kancelářích, zasedacích místnostech, skladech, spisovnách, WC, kuchyňkách. Umytí rámu okna a skla z obou </t>
  </si>
  <si>
    <t>stran, popř. rozšroubování oken a umytí zevnitř, umytí vnějších i vnitřních parapetů.</t>
  </si>
  <si>
    <t>10,48/1,29</t>
  </si>
  <si>
    <t>10,09/38,13</t>
  </si>
  <si>
    <t>úklid kanceláří, zasedacích místností, skladů, spisoven a dílen</t>
  </si>
  <si>
    <t>CELKEM</t>
  </si>
  <si>
    <t>0/0,49</t>
  </si>
  <si>
    <t>keramická dlažba/beton</t>
  </si>
  <si>
    <t>12,42/34,52</t>
  </si>
  <si>
    <t>36,57/1,24</t>
  </si>
  <si>
    <t>F</t>
  </si>
  <si>
    <t>svítidla</t>
  </si>
  <si>
    <t>lustry</t>
  </si>
  <si>
    <t>G</t>
  </si>
  <si>
    <t>1x ročně (v dubnu)</t>
  </si>
  <si>
    <t>H</t>
  </si>
  <si>
    <t>1 ks</t>
  </si>
  <si>
    <t>Celkem Kč bez DPH/1měsíc bez mytí oken a parapetů, čištění lustrů, svítidel a židlí</t>
  </si>
  <si>
    <t xml:space="preserve">Celkem Kč bez DPH /12 měsíců vč. mytí oken a parapetů, čištění lustrů, svítidel a židlí  </t>
  </si>
  <si>
    <t>počet kanc. židlí cca</t>
  </si>
  <si>
    <r>
      <t>okna vč. parapetů v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</si>
  <si>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kancelář (úklid A, lino), zbytek skladové prostory s regály (úklid A, lino, koberec, dlažba)</t>
  </si>
  <si>
    <t>skladové prostory s regály (úklid A, lino)</t>
  </si>
  <si>
    <r>
      <t>celkem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</si>
  <si>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Pozn. ve sloupci kanc. židle jsou zahrnuty jednací a otočné židle (křesla)</t>
  </si>
  <si>
    <t>Rozpis nařízení - přehled zařízení v objektech</t>
  </si>
  <si>
    <t>část 3.2 VZ</t>
  </si>
  <si>
    <t>Rozpis ploch objektů - ÚKLID 2x TÝDNĚ</t>
  </si>
  <si>
    <t>část 3.2</t>
  </si>
  <si>
    <t>Jednotkové ceny hygienických prostředků - část 3.2</t>
  </si>
  <si>
    <t>čištění lustrů</t>
  </si>
  <si>
    <t>čištění svítidel</t>
  </si>
  <si>
    <t>Mokré čištění.</t>
  </si>
  <si>
    <t>Hálkova čp. 1794, Česká Lípa</t>
  </si>
  <si>
    <t>Příloha č. 1.2a) SoD</t>
  </si>
  <si>
    <t>Příloha č. 1.2b) SoD</t>
  </si>
  <si>
    <t>Příloha č. 1.2c) SoD</t>
  </si>
  <si>
    <t>Příloha č. 2.2 SoD</t>
  </si>
  <si>
    <t>Příloha č. 4.2 SoD</t>
  </si>
  <si>
    <t xml:space="preserve">           Jednotkové ceny - ÚKLID 2x TÝDNĚ</t>
  </si>
  <si>
    <t xml:space="preserve">Hálkova čp. 1794, Česká Lípa </t>
  </si>
  <si>
    <t xml:space="preserve">vyprázdnění odpadkových košů vč. výměny PVC pytlů, přesun odpadu na určené místo, </t>
  </si>
  <si>
    <t>kontrolování uzavření oken a zamykání uklizených prostor.</t>
  </si>
  <si>
    <t xml:space="preserve">1x měsíčně (Hálkova 1794 - poslední pracovní středa v měsíci, Arbesova 410 - poslední pracovní čtvrtek v měsíci, pokud úklid vyjde na svátek či den volna, </t>
  </si>
  <si>
    <t xml:space="preserve">1x týdně (Hálkova 1794 - středa, Arbesova 410 - čtvrtek, pouze v pracovní dny. Pokud úklid vyjde na svátek či den volna, proběhne úklid v náhradním termínu dle domluvy </t>
  </si>
  <si>
    <t>se zaměstnanci daného objektu.)</t>
  </si>
  <si>
    <t xml:space="preserve">2 x týdně (Hálkova 1794 - pondělí a středa, Arbesova 410 - úterý a čtvrtek, pouze v pracovní dny. Pokud úklid vyjde na svátek či den volna,  </t>
  </si>
  <si>
    <t xml:space="preserve">2x týdně (Hálkova 1794 - pondělí a středa, Arbesova 410 - úterý a čtvrtek, pouze v pracovní dny. Pokud úklid vyjde na svátek či den volna, </t>
  </si>
  <si>
    <t>proběhne úklid v náhradním termínu po domluvě se zaměstnanci daného objektu.)</t>
  </si>
  <si>
    <t xml:space="preserve">1x měsíčně (Hálkova 1794 - poslední pracovní středa v měsíci, Arbesova 410 - poslední pracovní čtvrtek v měsíci. Pokud úklid vyjde na svátek či den volna,  </t>
  </si>
  <si>
    <t xml:space="preserve">1x týdně (Hálkova 1794 - středa, Arbesova 410 - čtvrtek, pouze v pracovní dny. Pokud úklid vyjde na svátek či den volna, proběhne úklid v náhradním termínu po domluvě </t>
  </si>
  <si>
    <t xml:space="preserve">1x měsíčně (Hálkova 1794 - poslední pracovní středa v měsíci, Arbesova 410 - poslední pracovní čtvrtek v měsíci. Pokud úklid vyjde na svátek či den volna, </t>
  </si>
  <si>
    <t>proběhen úklid v náhradním termínu po domluvě se zaměstnanci daného objektu.)</t>
  </si>
  <si>
    <t xml:space="preserve">2 x týdně (Hálkova 1794 - pondělí a středa, Arbesova 410 - úterý a čtvrtek, pouze v pracovní dny. Pokud úklid vyjde na svátek či den volna, proběhne úklid </t>
  </si>
  <si>
    <t>v náhradním termínu po domluvě se zaměstnanci daného objektu)</t>
  </si>
  <si>
    <t>proběhne úklid v náhradním termínu po domluvě se zaměstnanci daného objekt.)</t>
  </si>
  <si>
    <t>proběhne náhradní úklid  po domluvě se zaměstnanci daného objektu.)</t>
  </si>
  <si>
    <t>2x týdně (Hálkova 1794 - pondělí a středa, Arbesova 410 - úterý a čtvrtek, pouze v pracovní dny. Pokud úklid vyjde na svátek či den volna, proběhne úklid v náhradním termínu dle domluvy se zaměstnanci daného objektu.)</t>
  </si>
  <si>
    <t>ručníky, osvěžovače vzduchu), vyprázdnění odpadkových košů vč. výměny PVC pytlů, přesun odpadu na určené místo.</t>
  </si>
  <si>
    <t xml:space="preserve">výměny PVC pytlů, přesun odpadu na určené místo, omytí vypínačů a klik dveří, kontrola množství prostředku na mytí nádobí a jeho doplňování </t>
  </si>
  <si>
    <t xml:space="preserve">dle potřeby. </t>
  </si>
  <si>
    <t>omytí vypínačů a klik dveří, přeleštění skleněných výplní vitrín a úředních desek.</t>
  </si>
  <si>
    <r>
      <t xml:space="preserve">Kancelářských židlí celkem cca </t>
    </r>
    <r>
      <rPr>
        <b/>
        <sz val="11"/>
        <color theme="1"/>
        <rFont val="Calibri"/>
        <family val="2"/>
        <charset val="238"/>
        <scheme val="minor"/>
      </rPr>
      <t>45 ks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</si>
  <si>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svítidla celkem = </t>
    </r>
    <r>
      <rPr>
        <b/>
        <sz val="11"/>
        <rFont val="Calibri"/>
        <family val="2"/>
        <charset val="238"/>
        <scheme val="minor"/>
      </rPr>
      <t>14 ks</t>
    </r>
    <r>
      <rPr>
        <sz val="11"/>
        <rFont val="Calibri"/>
        <family val="2"/>
        <charset val="238"/>
        <scheme val="minor"/>
      </rPr>
      <t>, pracoviště spisovny Hálkova 1794</t>
    </r>
  </si>
  <si>
    <r>
      <t xml:space="preserve">Lustry celkem = </t>
    </r>
    <r>
      <rPr>
        <b/>
        <sz val="11"/>
        <rFont val="Calibri"/>
        <family val="2"/>
        <charset val="238"/>
        <scheme val="minor"/>
      </rPr>
      <t>5 ks</t>
    </r>
    <r>
      <rPr>
        <sz val="11"/>
        <rFont val="Calibri"/>
        <family val="2"/>
        <charset val="238"/>
        <scheme val="minor"/>
      </rPr>
      <t>, pracoviště spisovny Hálkova 1794</t>
    </r>
  </si>
  <si>
    <r>
      <rPr>
        <sz val="11"/>
        <rFont val="Calibri"/>
        <family val="2"/>
        <charset val="238"/>
        <scheme val="minor"/>
      </rPr>
      <t>Celková plocha otvoru oken + parapetů</t>
    </r>
    <r>
      <rPr>
        <b/>
        <sz val="11"/>
        <rFont val="Calibri"/>
        <family val="2"/>
        <charset val="238"/>
        <scheme val="minor"/>
      </rPr>
      <t xml:space="preserve"> 67,30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. </t>
    </r>
  </si>
  <si>
    <t>L</t>
  </si>
  <si>
    <t>M</t>
  </si>
  <si>
    <t>předpokládaný počet ks</t>
  </si>
  <si>
    <t>nabídková cena bez DPH</t>
  </si>
  <si>
    <t>Celkem nabídková cena za část. 3.2 bez DPH</t>
  </si>
  <si>
    <t>Celkem nabídková cena za část 3.2. včetně DPH</t>
  </si>
  <si>
    <t>cena za 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</si>
</sst>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name val="Arial"/>
      <family val="2"/>
      <charset val="238"/>
    </font>
    <font>
      <sz val="9"/>
      <color theme="1"/>
      <name val="Symbol"/>
      <family val="1"/>
      <charset val="2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4"/>
      <color theme="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/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0" fillId="0" borderId="0" xfId="0" applyBorder="1"/>
    <xf numFmtId="0" fontId="1" fillId="6" borderId="15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4" fillId="0" borderId="0" xfId="0" applyFont="1"/>
    <xf numFmtId="0" fontId="0" fillId="0" borderId="21" xfId="0" applyBorder="1"/>
    <xf numFmtId="0" fontId="0" fillId="7" borderId="22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/>
    <xf numFmtId="0" fontId="0" fillId="0" borderId="20" xfId="0" applyBorder="1"/>
    <xf numFmtId="0" fontId="5" fillId="11" borderId="0" xfId="0" applyFont="1" applyFill="1" applyBorder="1" applyAlignment="1">
      <alignment horizontal="center"/>
    </xf>
    <xf numFmtId="0" fontId="1" fillId="0" borderId="0" xfId="0" applyFont="1"/>
    <xf numFmtId="164" fontId="6" fillId="12" borderId="15" xfId="0" applyNumberFormat="1" applyFont="1" applyFill="1" applyBorder="1"/>
    <xf numFmtId="164" fontId="0" fillId="0" borderId="8" xfId="0" applyNumberFormat="1" applyBorder="1"/>
    <xf numFmtId="0" fontId="8" fillId="0" borderId="0" xfId="0" applyFont="1"/>
    <xf numFmtId="164" fontId="0" fillId="0" borderId="0" xfId="0" applyNumberFormat="1" applyBorder="1"/>
    <xf numFmtId="164" fontId="1" fillId="10" borderId="8" xfId="0" applyNumberFormat="1" applyFont="1" applyFill="1" applyBorder="1"/>
    <xf numFmtId="164" fontId="0" fillId="0" borderId="8" xfId="0" applyNumberFormat="1" applyFont="1" applyFill="1" applyBorder="1"/>
    <xf numFmtId="0" fontId="3" fillId="0" borderId="0" xfId="0" applyFont="1"/>
    <xf numFmtId="0" fontId="10" fillId="0" borderId="0" xfId="0" applyFont="1" applyAlignment="1">
      <alignment horizontal="left" vertical="center" indent="7"/>
    </xf>
    <xf numFmtId="0" fontId="3" fillId="0" borderId="17" xfId="0" applyFont="1" applyBorder="1"/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12" fillId="7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10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0" fontId="0" fillId="0" borderId="15" xfId="0" applyBorder="1"/>
    <xf numFmtId="0" fontId="0" fillId="3" borderId="25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3" fillId="0" borderId="21" xfId="0" applyFont="1" applyBorder="1"/>
    <xf numFmtId="0" fontId="3" fillId="7" borderId="22" xfId="0" applyFont="1" applyFill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/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0" xfId="0" applyFont="1"/>
    <xf numFmtId="0" fontId="1" fillId="0" borderId="16" xfId="0" applyFont="1" applyBorder="1"/>
    <xf numFmtId="0" fontId="0" fillId="0" borderId="20" xfId="0" applyBorder="1" applyAlignment="1">
      <alignment wrapText="1"/>
    </xf>
    <xf numFmtId="0" fontId="1" fillId="0" borderId="17" xfId="0" applyFont="1" applyBorder="1"/>
    <xf numFmtId="0" fontId="7" fillId="0" borderId="17" xfId="0" applyFont="1" applyBorder="1" applyAlignment="1">
      <alignment wrapText="1"/>
    </xf>
    <xf numFmtId="0" fontId="7" fillId="0" borderId="20" xfId="0" applyFont="1" applyBorder="1" applyAlignment="1">
      <alignment wrapText="1"/>
    </xf>
    <xf numFmtId="0" fontId="7" fillId="0" borderId="17" xfId="0" applyFont="1" applyBorder="1"/>
    <xf numFmtId="0" fontId="19" fillId="0" borderId="17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0" xfId="0" applyFont="1" applyBorder="1" applyAlignment="1">
      <alignment wrapText="1"/>
    </xf>
    <xf numFmtId="0" fontId="0" fillId="0" borderId="18" xfId="0" applyBorder="1"/>
    <xf numFmtId="0" fontId="0" fillId="0" borderId="0" xfId="0" applyFill="1" applyBorder="1"/>
    <xf numFmtId="164" fontId="0" fillId="0" borderId="0" xfId="0" applyNumberFormat="1" applyFill="1" applyBorder="1" applyProtection="1">
      <protection locked="0"/>
    </xf>
    <xf numFmtId="0" fontId="3" fillId="13" borderId="21" xfId="0" applyFont="1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14" borderId="16" xfId="0" applyFill="1" applyBorder="1" applyAlignment="1">
      <alignment horizontal="center"/>
    </xf>
    <xf numFmtId="0" fontId="0" fillId="14" borderId="17" xfId="0" applyFill="1" applyBorder="1" applyAlignment="1">
      <alignment horizontal="center"/>
    </xf>
    <xf numFmtId="0" fontId="0" fillId="14" borderId="18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25" xfId="0" applyFon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0" fontId="4" fillId="0" borderId="18" xfId="0" applyFont="1" applyBorder="1"/>
    <xf numFmtId="0" fontId="0" fillId="0" borderId="32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16" xfId="0" applyFill="1" applyBorder="1" applyAlignment="1">
      <alignment horizontal="center" wrapText="1"/>
    </xf>
    <xf numFmtId="0" fontId="0" fillId="0" borderId="16" xfId="0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4" fillId="0" borderId="17" xfId="0" applyFont="1" applyBorder="1"/>
    <xf numFmtId="0" fontId="4" fillId="0" borderId="16" xfId="0" applyFont="1" applyBorder="1"/>
    <xf numFmtId="0" fontId="0" fillId="8" borderId="16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15" borderId="16" xfId="0" applyFill="1" applyBorder="1" applyAlignment="1">
      <alignment horizontal="center"/>
    </xf>
    <xf numFmtId="0" fontId="0" fillId="15" borderId="17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3" fillId="0" borderId="18" xfId="0" applyFont="1" applyBorder="1"/>
    <xf numFmtId="0" fontId="0" fillId="15" borderId="25" xfId="0" applyFill="1" applyBorder="1" applyAlignment="1">
      <alignment horizontal="center"/>
    </xf>
    <xf numFmtId="0" fontId="0" fillId="14" borderId="25" xfId="0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15" borderId="30" xfId="0" applyFill="1" applyBorder="1" applyAlignment="1">
      <alignment horizontal="center"/>
    </xf>
    <xf numFmtId="0" fontId="0" fillId="14" borderId="30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37" xfId="0" applyFill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13" borderId="22" xfId="0" applyFill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0" fontId="0" fillId="8" borderId="22" xfId="0" applyFill="1" applyBorder="1" applyAlignment="1">
      <alignment horizontal="center"/>
    </xf>
    <xf numFmtId="0" fontId="0" fillId="15" borderId="22" xfId="0" applyFill="1" applyBorder="1" applyAlignment="1">
      <alignment horizontal="center"/>
    </xf>
    <xf numFmtId="164" fontId="0" fillId="13" borderId="25" xfId="0" applyNumberFormat="1" applyFill="1" applyBorder="1" applyAlignment="1" applyProtection="1">
      <alignment horizontal="center"/>
      <protection locked="0"/>
    </xf>
    <xf numFmtId="0" fontId="0" fillId="8" borderId="25" xfId="0" applyFill="1" applyBorder="1" applyAlignment="1">
      <alignment horizontal="center"/>
    </xf>
    <xf numFmtId="0" fontId="3" fillId="10" borderId="30" xfId="0" applyFont="1" applyFill="1" applyBorder="1" applyAlignment="1">
      <alignment horizontal="center"/>
    </xf>
    <xf numFmtId="0" fontId="0" fillId="14" borderId="22" xfId="0" applyFill="1" applyBorder="1" applyAlignment="1">
      <alignment horizontal="center"/>
    </xf>
    <xf numFmtId="164" fontId="0" fillId="10" borderId="8" xfId="0" applyNumberFormat="1" applyFill="1" applyBorder="1"/>
    <xf numFmtId="0" fontId="0" fillId="0" borderId="34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15" xfId="0" applyFill="1" applyBorder="1" applyAlignment="1">
      <alignment horizontal="center" wrapText="1"/>
    </xf>
    <xf numFmtId="164" fontId="0" fillId="9" borderId="25" xfId="0" applyNumberFormat="1" applyFill="1" applyBorder="1" applyAlignment="1" applyProtection="1">
      <alignment horizontal="center"/>
      <protection locked="0"/>
    </xf>
    <xf numFmtId="164" fontId="0" fillId="9" borderId="26" xfId="0" applyNumberFormat="1" applyFill="1" applyBorder="1" applyAlignment="1" applyProtection="1">
      <alignment horizontal="center"/>
      <protection locked="0"/>
    </xf>
    <xf numFmtId="164" fontId="3" fillId="0" borderId="25" xfId="0" applyNumberFormat="1" applyFont="1" applyFill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3" fillId="7" borderId="25" xfId="0" applyFont="1" applyFill="1" applyBorder="1" applyAlignment="1">
      <alignment horizontal="center"/>
    </xf>
    <xf numFmtId="164" fontId="3" fillId="11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10" borderId="25" xfId="0" applyFont="1" applyFill="1" applyBorder="1" applyAlignment="1">
      <alignment horizontal="center"/>
    </xf>
    <xf numFmtId="164" fontId="3" fillId="0" borderId="25" xfId="0" applyNumberFormat="1" applyFont="1" applyFill="1" applyBorder="1" applyAlignment="1" applyProtection="1">
      <alignment horizontal="center"/>
      <protection locked="0"/>
    </xf>
    <xf numFmtId="0" fontId="3" fillId="13" borderId="25" xfId="0" applyNumberFormat="1" applyFont="1" applyFill="1" applyBorder="1" applyAlignment="1" applyProtection="1">
      <alignment horizontal="center"/>
      <protection locked="0"/>
    </xf>
    <xf numFmtId="4" fontId="3" fillId="8" borderId="25" xfId="0" applyNumberFormat="1" applyFont="1" applyFill="1" applyBorder="1" applyAlignment="1">
      <alignment horizontal="center"/>
    </xf>
    <xf numFmtId="4" fontId="0" fillId="15" borderId="25" xfId="0" applyNumberFormat="1" applyFill="1" applyBorder="1" applyAlignment="1">
      <alignment horizontal="center"/>
    </xf>
    <xf numFmtId="4" fontId="0" fillId="14" borderId="37" xfId="0" applyNumberFormat="1" applyFill="1" applyBorder="1" applyAlignment="1">
      <alignment horizontal="center"/>
    </xf>
    <xf numFmtId="0" fontId="12" fillId="0" borderId="0" xfId="0" applyFont="1"/>
    <xf numFmtId="0" fontId="3" fillId="0" borderId="25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0" fontId="0" fillId="0" borderId="36" xfId="0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center" wrapText="1"/>
    </xf>
    <xf numFmtId="0" fontId="0" fillId="0" borderId="30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165" fontId="0" fillId="0" borderId="9" xfId="0" applyNumberFormat="1" applyFont="1" applyBorder="1" applyAlignment="1">
      <alignment horizontal="center"/>
    </xf>
    <xf numFmtId="0" fontId="3" fillId="0" borderId="17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0" fillId="0" borderId="11" xfId="0" applyBorder="1"/>
    <xf numFmtId="0" fontId="9" fillId="8" borderId="30" xfId="0" applyFont="1" applyFill="1" applyBorder="1" applyAlignment="1">
      <alignment horizontal="left" vertical="center" wrapText="1"/>
    </xf>
    <xf numFmtId="0" fontId="17" fillId="8" borderId="31" xfId="0" applyFont="1" applyFill="1" applyBorder="1"/>
    <xf numFmtId="0" fontId="12" fillId="8" borderId="37" xfId="0" applyFont="1" applyFill="1" applyBorder="1"/>
    <xf numFmtId="0" fontId="22" fillId="0" borderId="0" xfId="0" applyFont="1" applyAlignment="1">
      <alignment wrapText="1"/>
    </xf>
    <xf numFmtId="0" fontId="23" fillId="0" borderId="0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0" fillId="0" borderId="40" xfId="0" applyBorder="1"/>
    <xf numFmtId="164" fontId="0" fillId="0" borderId="9" xfId="0" applyNumberFormat="1" applyBorder="1"/>
    <xf numFmtId="0" fontId="11" fillId="0" borderId="3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0" fillId="0" borderId="45" xfId="0" applyBorder="1"/>
    <xf numFmtId="0" fontId="0" fillId="0" borderId="30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13" xfId="0" applyBorder="1"/>
    <xf numFmtId="0" fontId="21" fillId="0" borderId="4" xfId="0" applyFont="1" applyBorder="1" applyAlignment="1">
      <alignment horizontal="center"/>
    </xf>
    <xf numFmtId="0" fontId="0" fillId="0" borderId="5" xfId="0" applyBorder="1"/>
    <xf numFmtId="0" fontId="0" fillId="9" borderId="39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0" fontId="3" fillId="9" borderId="25" xfId="0" applyFont="1" applyFill="1" applyBorder="1" applyAlignment="1">
      <alignment horizontal="center"/>
    </xf>
    <xf numFmtId="0" fontId="0" fillId="16" borderId="13" xfId="0" applyFill="1" applyBorder="1"/>
    <xf numFmtId="0" fontId="0" fillId="16" borderId="4" xfId="0" applyFill="1" applyBorder="1"/>
    <xf numFmtId="0" fontId="0" fillId="16" borderId="5" xfId="0" applyFill="1" applyBorder="1" applyAlignment="1">
      <alignment horizontal="left"/>
    </xf>
    <xf numFmtId="0" fontId="24" fillId="17" borderId="40" xfId="0" applyFont="1" applyFill="1" applyBorder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13" borderId="16" xfId="0" applyFill="1" applyBorder="1" applyAlignment="1">
      <alignment horizontal="center"/>
    </xf>
    <xf numFmtId="0" fontId="0" fillId="13" borderId="17" xfId="0" applyFill="1" applyBorder="1" applyAlignment="1">
      <alignment horizontal="center"/>
    </xf>
    <xf numFmtId="0" fontId="0" fillId="13" borderId="18" xfId="0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7" borderId="1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18" xfId="0" applyFill="1" applyBorder="1" applyAlignment="1">
      <alignment horizontal="center"/>
    </xf>
    <xf numFmtId="0" fontId="14" fillId="5" borderId="7" xfId="0" applyFont="1" applyFill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0" fillId="0" borderId="38" xfId="0" applyBorder="1" applyAlignment="1">
      <alignment wrapText="1"/>
    </xf>
    <xf numFmtId="0" fontId="0" fillId="0" borderId="0" xfId="0" applyAlignment="1">
      <alignment wrapText="1"/>
    </xf>
    <xf numFmtId="0" fontId="11" fillId="0" borderId="27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8" fillId="5" borderId="0" xfId="0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5" fillId="0" borderId="42" xfId="0" applyFont="1" applyBorder="1" applyAlignment="1">
      <alignment horizontal="left"/>
    </xf>
    <xf numFmtId="0" fontId="5" fillId="0" borderId="41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0" borderId="43" xfId="0" applyFont="1" applyBorder="1" applyAlignment="1">
      <alignment horizontal="left"/>
    </xf>
    <xf numFmtId="0" fontId="5" fillId="0" borderId="44" xfId="0" applyFont="1" applyBorder="1" applyAlignment="1">
      <alignment horizontal="left"/>
    </xf>
    <xf numFmtId="0" fontId="5" fillId="0" borderId="37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  <color rgb="FFFF66FF"/>
      <color rgb="FFFFCCFF"/>
      <color rgb="FFFFCCCC"/>
      <color rgb="FFFF5050"/>
      <color rgb="FFFFFF66"/>
      <color rgb="FF9966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workbookViewId="0">
      <pane ySplit="3" topLeftCell="A4" activePane="bottomLeft" state="frozen"/>
      <selection pane="bottomLeft" activeCell="B17" sqref="B17"/>
    </sheetView>
  </sheetViews>
  <sheetFormatPr defaultRowHeight="15" x14ac:dyDescent="0.25"/>
  <cols>
    <col min="2" max="2" width="68.140625" customWidth="1"/>
    <col min="3" max="3" width="16.140625" customWidth="1"/>
    <col min="4" max="4" width="18" customWidth="1"/>
    <col min="5" max="5" width="15" customWidth="1"/>
    <col min="6" max="6" width="16.5703125" customWidth="1"/>
    <col min="7" max="7" width="14.28515625" customWidth="1"/>
    <col min="8" max="8" width="18.7109375" customWidth="1"/>
    <col min="9" max="10" width="14.28515625" customWidth="1"/>
    <col min="11" max="11" width="11.42578125" customWidth="1"/>
  </cols>
  <sheetData>
    <row r="1" spans="1:11" x14ac:dyDescent="0.25">
      <c r="B1" t="s">
        <v>105</v>
      </c>
    </row>
    <row r="2" spans="1:11" ht="19.5" thickBot="1" x14ac:dyDescent="0.35">
      <c r="B2" t="s">
        <v>113</v>
      </c>
      <c r="D2" s="140" t="s">
        <v>104</v>
      </c>
    </row>
    <row r="3" spans="1:11" ht="31.5" customHeight="1" thickBot="1" x14ac:dyDescent="0.3">
      <c r="A3" s="169" t="s">
        <v>7</v>
      </c>
      <c r="B3" s="154"/>
      <c r="C3" s="53" t="s">
        <v>31</v>
      </c>
      <c r="D3" s="53" t="s">
        <v>32</v>
      </c>
      <c r="E3" s="53" t="s">
        <v>33</v>
      </c>
      <c r="F3" s="53" t="s">
        <v>34</v>
      </c>
      <c r="G3" s="53" t="s">
        <v>35</v>
      </c>
      <c r="H3" s="119" t="s">
        <v>99</v>
      </c>
      <c r="I3" s="87" t="s">
        <v>91</v>
      </c>
      <c r="J3" s="87" t="s">
        <v>90</v>
      </c>
      <c r="K3" s="86" t="s">
        <v>98</v>
      </c>
    </row>
    <row r="4" spans="1:11" ht="30" customHeight="1" x14ac:dyDescent="0.35">
      <c r="A4" s="170" t="s">
        <v>145</v>
      </c>
      <c r="B4" s="155" t="s">
        <v>119</v>
      </c>
      <c r="C4" s="15">
        <v>3</v>
      </c>
      <c r="D4" s="15">
        <v>0</v>
      </c>
      <c r="E4" s="15">
        <v>1</v>
      </c>
      <c r="F4" s="15">
        <v>4</v>
      </c>
      <c r="G4" s="15">
        <v>1</v>
      </c>
      <c r="H4" s="80">
        <v>50.94</v>
      </c>
      <c r="I4" s="88">
        <v>5</v>
      </c>
      <c r="J4" s="88">
        <v>14</v>
      </c>
      <c r="K4" s="116">
        <v>20</v>
      </c>
    </row>
    <row r="5" spans="1:11" ht="30" customHeight="1" x14ac:dyDescent="0.35">
      <c r="A5" s="170" t="s">
        <v>146</v>
      </c>
      <c r="B5" s="156" t="s">
        <v>30</v>
      </c>
      <c r="C5" s="79">
        <v>2</v>
      </c>
      <c r="D5" s="79">
        <v>0</v>
      </c>
      <c r="E5" s="79">
        <v>2</v>
      </c>
      <c r="F5" s="79">
        <v>2</v>
      </c>
      <c r="G5" s="52">
        <v>1</v>
      </c>
      <c r="H5" s="82">
        <v>16.36</v>
      </c>
      <c r="I5" s="84">
        <v>0</v>
      </c>
      <c r="J5" s="84">
        <v>0</v>
      </c>
      <c r="K5" s="117">
        <v>25</v>
      </c>
    </row>
    <row r="6" spans="1:11" ht="21.75" customHeight="1" thickBot="1" x14ac:dyDescent="0.35">
      <c r="A6" s="171"/>
      <c r="B6" s="157" t="s">
        <v>84</v>
      </c>
      <c r="C6" s="81">
        <f t="shared" ref="C6:H6" si="0">SUM(C4:C5)</f>
        <v>5</v>
      </c>
      <c r="D6" s="81">
        <f t="shared" si="0"/>
        <v>0</v>
      </c>
      <c r="E6" s="81">
        <f t="shared" si="0"/>
        <v>3</v>
      </c>
      <c r="F6" s="81">
        <f t="shared" si="0"/>
        <v>6</v>
      </c>
      <c r="G6" s="81">
        <f t="shared" si="0"/>
        <v>2</v>
      </c>
      <c r="H6" s="81">
        <f t="shared" si="0"/>
        <v>67.3</v>
      </c>
      <c r="I6" s="85">
        <f>SUM(I4:I5)</f>
        <v>5</v>
      </c>
      <c r="J6" s="85">
        <f>SUM(J4:J5)</f>
        <v>14</v>
      </c>
      <c r="K6" s="118">
        <f>SUM(K4:K5)</f>
        <v>45</v>
      </c>
    </row>
    <row r="8" spans="1:11" x14ac:dyDescent="0.25">
      <c r="B8" t="s">
        <v>103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8"/>
  <sheetViews>
    <sheetView topLeftCell="A64" zoomScaleNormal="100" workbookViewId="0">
      <selection activeCell="C89" sqref="C89"/>
    </sheetView>
  </sheetViews>
  <sheetFormatPr defaultRowHeight="15" x14ac:dyDescent="0.25"/>
  <cols>
    <col min="3" max="3" width="148.7109375" customWidth="1"/>
  </cols>
  <sheetData>
    <row r="1" spans="1:3" x14ac:dyDescent="0.25">
      <c r="A1" t="s">
        <v>105</v>
      </c>
    </row>
    <row r="2" spans="1:3" ht="15.75" thickBot="1" x14ac:dyDescent="0.3">
      <c r="A2" t="s">
        <v>114</v>
      </c>
    </row>
    <row r="3" spans="1:3" ht="26.25" customHeight="1" thickBot="1" x14ac:dyDescent="0.3">
      <c r="A3" s="187" t="s">
        <v>17</v>
      </c>
      <c r="B3" s="188"/>
      <c r="C3" s="189"/>
    </row>
    <row r="4" spans="1:3" ht="20.100000000000001" customHeight="1" x14ac:dyDescent="0.25">
      <c r="A4" s="190" t="s">
        <v>2</v>
      </c>
      <c r="B4" s="195"/>
      <c r="C4" s="57" t="s">
        <v>83</v>
      </c>
    </row>
    <row r="5" spans="1:3" ht="20.100000000000001" customHeight="1" x14ac:dyDescent="0.25">
      <c r="A5" s="191"/>
      <c r="B5" s="196"/>
      <c r="C5" s="59"/>
    </row>
    <row r="6" spans="1:3" ht="37.5" customHeight="1" x14ac:dyDescent="0.25">
      <c r="A6" s="192"/>
      <c r="B6" s="196"/>
      <c r="C6" s="60" t="s">
        <v>136</v>
      </c>
    </row>
    <row r="7" spans="1:3" ht="20.100000000000001" customHeight="1" x14ac:dyDescent="0.25">
      <c r="A7" s="192"/>
      <c r="B7" s="196"/>
      <c r="C7" s="6" t="s">
        <v>15</v>
      </c>
    </row>
    <row r="8" spans="1:3" ht="16.5" customHeight="1" x14ac:dyDescent="0.25">
      <c r="A8" s="192"/>
      <c r="B8" s="196"/>
      <c r="C8" s="6" t="s">
        <v>120</v>
      </c>
    </row>
    <row r="9" spans="1:3" ht="17.25" customHeight="1" x14ac:dyDescent="0.25">
      <c r="A9" s="192"/>
      <c r="B9" s="196"/>
      <c r="C9" s="152" t="s">
        <v>121</v>
      </c>
    </row>
    <row r="10" spans="1:3" ht="17.25" customHeight="1" x14ac:dyDescent="0.25">
      <c r="A10" s="193"/>
      <c r="B10" s="196"/>
      <c r="C10" s="58"/>
    </row>
    <row r="11" spans="1:3" ht="17.25" customHeight="1" x14ac:dyDescent="0.25">
      <c r="A11" s="193"/>
      <c r="B11" s="196"/>
      <c r="C11" s="61" t="s">
        <v>123</v>
      </c>
    </row>
    <row r="12" spans="1:3" ht="17.25" customHeight="1" x14ac:dyDescent="0.25">
      <c r="A12" s="193"/>
      <c r="B12" s="196"/>
      <c r="C12" s="61" t="s">
        <v>124</v>
      </c>
    </row>
    <row r="13" spans="1:3" ht="17.25" customHeight="1" x14ac:dyDescent="0.25">
      <c r="A13" s="193"/>
      <c r="B13" s="196"/>
      <c r="C13" s="58" t="s">
        <v>57</v>
      </c>
    </row>
    <row r="14" spans="1:3" ht="17.25" customHeight="1" x14ac:dyDescent="0.25">
      <c r="A14" s="193"/>
      <c r="B14" s="196"/>
      <c r="C14" s="58" t="s">
        <v>58</v>
      </c>
    </row>
    <row r="15" spans="1:3" ht="17.25" customHeight="1" x14ac:dyDescent="0.25">
      <c r="A15" s="193"/>
      <c r="B15" s="196"/>
      <c r="C15" s="58"/>
    </row>
    <row r="16" spans="1:3" ht="17.25" customHeight="1" x14ac:dyDescent="0.25">
      <c r="A16" s="193"/>
      <c r="B16" s="196"/>
      <c r="C16" s="61" t="s">
        <v>122</v>
      </c>
    </row>
    <row r="17" spans="1:8" ht="17.25" customHeight="1" x14ac:dyDescent="0.25">
      <c r="A17" s="193"/>
      <c r="B17" s="196"/>
      <c r="C17" s="61" t="s">
        <v>135</v>
      </c>
    </row>
    <row r="18" spans="1:8" ht="17.25" customHeight="1" x14ac:dyDescent="0.25">
      <c r="A18" s="193"/>
      <c r="B18" s="196"/>
      <c r="C18" s="58" t="s">
        <v>59</v>
      </c>
    </row>
    <row r="19" spans="1:8" ht="17.25" customHeight="1" x14ac:dyDescent="0.25">
      <c r="A19" s="193"/>
      <c r="B19" s="196"/>
      <c r="C19" s="58" t="s">
        <v>76</v>
      </c>
    </row>
    <row r="20" spans="1:8" ht="17.25" customHeight="1" x14ac:dyDescent="0.25">
      <c r="A20" s="193"/>
      <c r="B20" s="196"/>
      <c r="C20" s="58"/>
    </row>
    <row r="21" spans="1:8" ht="17.25" customHeight="1" x14ac:dyDescent="0.25">
      <c r="A21" s="193"/>
      <c r="B21" s="196"/>
      <c r="C21" s="61" t="s">
        <v>60</v>
      </c>
    </row>
    <row r="22" spans="1:8" ht="20.100000000000001" customHeight="1" thickBot="1" x14ac:dyDescent="0.3">
      <c r="A22" s="194"/>
      <c r="B22" s="197"/>
      <c r="C22" s="7" t="s">
        <v>71</v>
      </c>
    </row>
    <row r="23" spans="1:8" ht="20.100000000000001" customHeight="1" x14ac:dyDescent="0.25">
      <c r="A23" s="180" t="s">
        <v>3</v>
      </c>
      <c r="B23" s="198"/>
      <c r="C23" s="57" t="s">
        <v>61</v>
      </c>
    </row>
    <row r="24" spans="1:8" ht="20.100000000000001" customHeight="1" x14ac:dyDescent="0.25">
      <c r="A24" s="181"/>
      <c r="B24" s="199"/>
      <c r="C24" s="6"/>
    </row>
    <row r="25" spans="1:8" ht="20.100000000000001" customHeight="1" x14ac:dyDescent="0.25">
      <c r="A25" s="181"/>
      <c r="B25" s="199"/>
      <c r="C25" s="62" t="s">
        <v>125</v>
      </c>
    </row>
    <row r="26" spans="1:8" ht="20.100000000000001" customHeight="1" x14ac:dyDescent="0.25">
      <c r="A26" s="181"/>
      <c r="B26" s="199"/>
      <c r="C26" s="62" t="s">
        <v>127</v>
      </c>
    </row>
    <row r="27" spans="1:8" ht="20.100000000000001" customHeight="1" x14ac:dyDescent="0.25">
      <c r="A27" s="181"/>
      <c r="B27" s="199"/>
      <c r="C27" s="6" t="s">
        <v>62</v>
      </c>
      <c r="H27" s="30"/>
    </row>
    <row r="28" spans="1:8" ht="20.100000000000001" customHeight="1" x14ac:dyDescent="0.25">
      <c r="A28" s="181"/>
      <c r="B28" s="199"/>
      <c r="C28" s="31" t="s">
        <v>63</v>
      </c>
      <c r="H28" s="30"/>
    </row>
    <row r="29" spans="1:8" ht="20.100000000000001" customHeight="1" x14ac:dyDescent="0.25">
      <c r="A29" s="181"/>
      <c r="B29" s="199"/>
      <c r="C29" s="31" t="s">
        <v>137</v>
      </c>
      <c r="H29" s="30"/>
    </row>
    <row r="30" spans="1:8" ht="20.100000000000001" customHeight="1" x14ac:dyDescent="0.25">
      <c r="A30" s="181"/>
      <c r="B30" s="199"/>
      <c r="C30" s="31"/>
      <c r="H30" s="30"/>
    </row>
    <row r="31" spans="1:8" ht="20.100000000000001" customHeight="1" x14ac:dyDescent="0.25">
      <c r="A31" s="181"/>
      <c r="B31" s="199"/>
      <c r="C31" s="63" t="s">
        <v>128</v>
      </c>
      <c r="H31" s="30"/>
    </row>
    <row r="32" spans="1:8" ht="20.100000000000001" customHeight="1" x14ac:dyDescent="0.25">
      <c r="A32" s="181"/>
      <c r="B32" s="199"/>
      <c r="C32" s="63" t="s">
        <v>127</v>
      </c>
      <c r="H32" s="30"/>
    </row>
    <row r="33" spans="1:8" ht="20.100000000000001" customHeight="1" thickBot="1" x14ac:dyDescent="0.3">
      <c r="A33" s="181"/>
      <c r="B33" s="199"/>
      <c r="C33" s="31" t="s">
        <v>64</v>
      </c>
      <c r="H33" s="30"/>
    </row>
    <row r="34" spans="1:8" ht="20.100000000000001" customHeight="1" x14ac:dyDescent="0.25">
      <c r="A34" s="180" t="s">
        <v>4</v>
      </c>
      <c r="B34" s="182"/>
      <c r="C34" s="5" t="s">
        <v>65</v>
      </c>
    </row>
    <row r="35" spans="1:8" ht="20.100000000000001" customHeight="1" x14ac:dyDescent="0.25">
      <c r="A35" s="181"/>
      <c r="B35" s="183"/>
      <c r="C35" s="6"/>
    </row>
    <row r="36" spans="1:8" ht="20.100000000000001" customHeight="1" x14ac:dyDescent="0.25">
      <c r="A36" s="181"/>
      <c r="B36" s="183"/>
      <c r="C36" s="6" t="s">
        <v>126</v>
      </c>
    </row>
    <row r="37" spans="1:8" ht="20.100000000000001" customHeight="1" x14ac:dyDescent="0.25">
      <c r="A37" s="181"/>
      <c r="B37" s="183"/>
      <c r="C37" s="6" t="s">
        <v>127</v>
      </c>
    </row>
    <row r="38" spans="1:8" ht="20.100000000000001" customHeight="1" x14ac:dyDescent="0.25">
      <c r="A38" s="181"/>
      <c r="B38" s="183"/>
      <c r="C38" s="6" t="s">
        <v>16</v>
      </c>
    </row>
    <row r="39" spans="1:8" ht="20.100000000000001" customHeight="1" x14ac:dyDescent="0.25">
      <c r="A39" s="181"/>
      <c r="B39" s="183"/>
      <c r="C39" s="6" t="s">
        <v>138</v>
      </c>
    </row>
    <row r="40" spans="1:8" ht="20.100000000000001" customHeight="1" x14ac:dyDescent="0.25">
      <c r="A40" s="181"/>
      <c r="B40" s="183"/>
      <c r="C40" s="6" t="s">
        <v>139</v>
      </c>
    </row>
    <row r="41" spans="1:8" ht="20.100000000000001" customHeight="1" x14ac:dyDescent="0.25">
      <c r="A41" s="181"/>
      <c r="B41" s="183"/>
      <c r="C41" s="6"/>
    </row>
    <row r="42" spans="1:8" ht="20.100000000000001" customHeight="1" x14ac:dyDescent="0.25">
      <c r="A42" s="181"/>
      <c r="B42" s="183"/>
      <c r="C42" s="61" t="s">
        <v>129</v>
      </c>
    </row>
    <row r="43" spans="1:8" ht="20.100000000000001" customHeight="1" x14ac:dyDescent="0.25">
      <c r="A43" s="181"/>
      <c r="B43" s="183"/>
      <c r="C43" s="61" t="s">
        <v>124</v>
      </c>
    </row>
    <row r="44" spans="1:8" ht="20.100000000000001" customHeight="1" x14ac:dyDescent="0.25">
      <c r="A44" s="181"/>
      <c r="B44" s="183"/>
      <c r="C44" s="6" t="s">
        <v>66</v>
      </c>
    </row>
    <row r="45" spans="1:8" ht="20.100000000000001" customHeight="1" x14ac:dyDescent="0.25">
      <c r="A45" s="181"/>
      <c r="B45" s="183"/>
      <c r="C45" s="6"/>
    </row>
    <row r="46" spans="1:8" ht="20.100000000000001" customHeight="1" x14ac:dyDescent="0.25">
      <c r="A46" s="181"/>
      <c r="B46" s="183"/>
      <c r="C46" s="63" t="s">
        <v>130</v>
      </c>
    </row>
    <row r="47" spans="1:8" ht="20.100000000000001" customHeight="1" x14ac:dyDescent="0.25">
      <c r="A47" s="181"/>
      <c r="B47" s="183"/>
      <c r="C47" s="63" t="s">
        <v>131</v>
      </c>
    </row>
    <row r="48" spans="1:8" ht="20.100000000000001" customHeight="1" thickBot="1" x14ac:dyDescent="0.3">
      <c r="A48" s="181"/>
      <c r="B48" s="183"/>
      <c r="C48" s="6" t="s">
        <v>64</v>
      </c>
    </row>
    <row r="49" spans="1:3" ht="20.100000000000001" customHeight="1" x14ac:dyDescent="0.25">
      <c r="A49" s="180" t="s">
        <v>13</v>
      </c>
      <c r="B49" s="203"/>
      <c r="C49" s="64" t="s">
        <v>67</v>
      </c>
    </row>
    <row r="50" spans="1:3" ht="20.100000000000001" customHeight="1" x14ac:dyDescent="0.25">
      <c r="A50" s="181"/>
      <c r="B50" s="204"/>
      <c r="C50" s="65"/>
    </row>
    <row r="51" spans="1:3" ht="20.100000000000001" customHeight="1" x14ac:dyDescent="0.25">
      <c r="A51" s="181"/>
      <c r="B51" s="204"/>
      <c r="C51" s="20" t="s">
        <v>132</v>
      </c>
    </row>
    <row r="52" spans="1:3" ht="20.100000000000001" customHeight="1" x14ac:dyDescent="0.25">
      <c r="A52" s="181"/>
      <c r="B52" s="204"/>
      <c r="C52" s="20" t="s">
        <v>133</v>
      </c>
    </row>
    <row r="53" spans="1:3" ht="20.100000000000001" customHeight="1" x14ac:dyDescent="0.25">
      <c r="A53" s="181"/>
      <c r="B53" s="204"/>
      <c r="C53" s="20" t="s">
        <v>68</v>
      </c>
    </row>
    <row r="54" spans="1:3" ht="20.100000000000001" customHeight="1" x14ac:dyDescent="0.25">
      <c r="A54" s="181"/>
      <c r="B54" s="204"/>
      <c r="C54" s="20"/>
    </row>
    <row r="55" spans="1:3" ht="20.100000000000001" customHeight="1" x14ac:dyDescent="0.25">
      <c r="A55" s="181"/>
      <c r="B55" s="204"/>
      <c r="C55" s="61" t="s">
        <v>129</v>
      </c>
    </row>
    <row r="56" spans="1:3" ht="20.100000000000001" customHeight="1" x14ac:dyDescent="0.25">
      <c r="A56" s="181"/>
      <c r="B56" s="204"/>
      <c r="C56" s="61" t="s">
        <v>124</v>
      </c>
    </row>
    <row r="57" spans="1:3" ht="20.100000000000001" customHeight="1" x14ac:dyDescent="0.25">
      <c r="A57" s="181"/>
      <c r="B57" s="204"/>
      <c r="C57" s="6" t="s">
        <v>69</v>
      </c>
    </row>
    <row r="58" spans="1:3" ht="20.100000000000001" customHeight="1" x14ac:dyDescent="0.25">
      <c r="A58" s="181"/>
      <c r="B58" s="204"/>
      <c r="C58" s="66" t="s">
        <v>140</v>
      </c>
    </row>
    <row r="59" spans="1:3" ht="20.100000000000001" customHeight="1" x14ac:dyDescent="0.25">
      <c r="A59" s="181"/>
      <c r="B59" s="204"/>
      <c r="C59" s="66"/>
    </row>
    <row r="60" spans="1:3" ht="20.100000000000001" customHeight="1" x14ac:dyDescent="0.25">
      <c r="A60" s="181"/>
      <c r="B60" s="204"/>
      <c r="C60" s="63" t="s">
        <v>130</v>
      </c>
    </row>
    <row r="61" spans="1:3" ht="20.100000000000001" customHeight="1" x14ac:dyDescent="0.25">
      <c r="A61" s="181"/>
      <c r="B61" s="204"/>
      <c r="C61" s="63" t="s">
        <v>134</v>
      </c>
    </row>
    <row r="62" spans="1:3" ht="20.100000000000001" customHeight="1" x14ac:dyDescent="0.25">
      <c r="A62" s="181"/>
      <c r="B62" s="204"/>
      <c r="C62" s="31" t="s">
        <v>77</v>
      </c>
    </row>
    <row r="63" spans="1:3" ht="20.100000000000001" customHeight="1" x14ac:dyDescent="0.25">
      <c r="A63" s="181"/>
      <c r="B63" s="204"/>
      <c r="C63" s="63"/>
    </row>
    <row r="64" spans="1:3" ht="20.100000000000001" customHeight="1" x14ac:dyDescent="0.25">
      <c r="A64" s="181"/>
      <c r="B64" s="204"/>
      <c r="C64" s="61" t="s">
        <v>60</v>
      </c>
    </row>
    <row r="65" spans="1:3" ht="20.100000000000001" customHeight="1" thickBot="1" x14ac:dyDescent="0.3">
      <c r="A65" s="200"/>
      <c r="B65" s="205"/>
      <c r="C65" s="7" t="s">
        <v>71</v>
      </c>
    </row>
    <row r="66" spans="1:3" ht="20.100000000000001" customHeight="1" x14ac:dyDescent="0.25">
      <c r="A66" s="180" t="s">
        <v>40</v>
      </c>
      <c r="B66" s="184"/>
      <c r="C66" s="57" t="s">
        <v>78</v>
      </c>
    </row>
    <row r="67" spans="1:3" ht="20.100000000000001" customHeight="1" x14ac:dyDescent="0.25">
      <c r="A67" s="201"/>
      <c r="B67" s="185"/>
      <c r="C67" s="6"/>
    </row>
    <row r="68" spans="1:3" ht="20.100000000000001" customHeight="1" x14ac:dyDescent="0.25">
      <c r="A68" s="201"/>
      <c r="B68" s="185"/>
      <c r="C68" s="6" t="s">
        <v>70</v>
      </c>
    </row>
    <row r="69" spans="1:3" ht="20.100000000000001" customHeight="1" x14ac:dyDescent="0.25">
      <c r="A69" s="201"/>
      <c r="B69" s="185"/>
      <c r="C69" s="6" t="s">
        <v>79</v>
      </c>
    </row>
    <row r="70" spans="1:3" ht="20.100000000000001" customHeight="1" x14ac:dyDescent="0.25">
      <c r="A70" s="201"/>
      <c r="B70" s="185"/>
      <c r="C70" s="6" t="s">
        <v>80</v>
      </c>
    </row>
    <row r="71" spans="1:3" ht="20.100000000000001" customHeight="1" thickBot="1" x14ac:dyDescent="0.3">
      <c r="A71" s="202"/>
      <c r="B71" s="186"/>
      <c r="C71" s="83" t="s">
        <v>144</v>
      </c>
    </row>
    <row r="72" spans="1:3" ht="20.100000000000001" customHeight="1" x14ac:dyDescent="0.25">
      <c r="A72" s="180" t="s">
        <v>89</v>
      </c>
      <c r="B72" s="91"/>
      <c r="C72" s="90" t="s">
        <v>109</v>
      </c>
    </row>
    <row r="73" spans="1:3" ht="20.100000000000001" customHeight="1" x14ac:dyDescent="0.25">
      <c r="A73" s="181"/>
      <c r="B73" s="92"/>
      <c r="C73" s="89"/>
    </row>
    <row r="74" spans="1:3" ht="20.100000000000001" customHeight="1" x14ac:dyDescent="0.25">
      <c r="A74" s="181"/>
      <c r="B74" s="92"/>
      <c r="C74" s="31" t="s">
        <v>93</v>
      </c>
    </row>
    <row r="75" spans="1:3" ht="20.100000000000001" customHeight="1" x14ac:dyDescent="0.25">
      <c r="A75" s="181"/>
      <c r="B75" s="92"/>
      <c r="C75" s="31" t="s">
        <v>111</v>
      </c>
    </row>
    <row r="76" spans="1:3" ht="20.100000000000001" customHeight="1" thickBot="1" x14ac:dyDescent="0.3">
      <c r="A76" s="181"/>
      <c r="B76" s="92"/>
      <c r="C76" s="31" t="s">
        <v>143</v>
      </c>
    </row>
    <row r="77" spans="1:3" ht="20.100000000000001" customHeight="1" x14ac:dyDescent="0.25">
      <c r="A77" s="180" t="s">
        <v>92</v>
      </c>
      <c r="B77" s="93"/>
      <c r="C77" s="90" t="s">
        <v>110</v>
      </c>
    </row>
    <row r="78" spans="1:3" ht="20.100000000000001" customHeight="1" x14ac:dyDescent="0.25">
      <c r="A78" s="181"/>
      <c r="B78" s="94"/>
      <c r="C78" s="89"/>
    </row>
    <row r="79" spans="1:3" ht="20.100000000000001" customHeight="1" x14ac:dyDescent="0.25">
      <c r="A79" s="181"/>
      <c r="B79" s="94"/>
      <c r="C79" s="31" t="s">
        <v>93</v>
      </c>
    </row>
    <row r="80" spans="1:3" ht="20.100000000000001" customHeight="1" x14ac:dyDescent="0.25">
      <c r="A80" s="181"/>
      <c r="B80" s="94"/>
      <c r="C80" s="31" t="s">
        <v>111</v>
      </c>
    </row>
    <row r="81" spans="1:3" ht="20.100000000000001" customHeight="1" thickBot="1" x14ac:dyDescent="0.3">
      <c r="A81" s="200"/>
      <c r="B81" s="95"/>
      <c r="C81" s="96" t="s">
        <v>142</v>
      </c>
    </row>
    <row r="82" spans="1:3" ht="20.100000000000001" customHeight="1" x14ac:dyDescent="0.25">
      <c r="A82" s="73"/>
      <c r="B82" s="75"/>
      <c r="C82" s="57" t="s">
        <v>72</v>
      </c>
    </row>
    <row r="83" spans="1:3" ht="20.100000000000001" customHeight="1" x14ac:dyDescent="0.25">
      <c r="A83" s="71"/>
      <c r="B83" s="76"/>
      <c r="C83" s="6"/>
    </row>
    <row r="84" spans="1:3" ht="20.100000000000001" customHeight="1" x14ac:dyDescent="0.25">
      <c r="A84" s="74" t="s">
        <v>94</v>
      </c>
      <c r="B84" s="76"/>
      <c r="C84" s="6" t="s">
        <v>73</v>
      </c>
    </row>
    <row r="85" spans="1:3" ht="20.100000000000001" customHeight="1" x14ac:dyDescent="0.25">
      <c r="A85" s="71"/>
      <c r="B85" s="76"/>
      <c r="C85" s="6" t="s">
        <v>74</v>
      </c>
    </row>
    <row r="86" spans="1:3" ht="20.100000000000001" customHeight="1" thickBot="1" x14ac:dyDescent="0.3">
      <c r="A86" s="72"/>
      <c r="B86" s="77"/>
      <c r="C86" s="67" t="s">
        <v>141</v>
      </c>
    </row>
    <row r="87" spans="1:3" ht="20.100000000000001" customHeight="1" x14ac:dyDescent="0.25"/>
    <row r="88" spans="1:3" ht="20.100000000000001" customHeight="1" x14ac:dyDescent="0.25"/>
  </sheetData>
  <mergeCells count="13">
    <mergeCell ref="A72:A76"/>
    <mergeCell ref="A77:A81"/>
    <mergeCell ref="A66:A71"/>
    <mergeCell ref="A49:A65"/>
    <mergeCell ref="B49:B65"/>
    <mergeCell ref="A34:A48"/>
    <mergeCell ref="B34:B48"/>
    <mergeCell ref="B66:B71"/>
    <mergeCell ref="A3:C3"/>
    <mergeCell ref="A4:A22"/>
    <mergeCell ref="B4:B22"/>
    <mergeCell ref="A23:A33"/>
    <mergeCell ref="B23:B33"/>
  </mergeCells>
  <pageMargins left="0.7" right="0.7" top="0.78740157499999996" bottom="0.78740157499999996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"/>
  <sheetViews>
    <sheetView topLeftCell="A4" zoomScaleNormal="100" workbookViewId="0">
      <selection activeCell="B9" sqref="B9:B12"/>
    </sheetView>
  </sheetViews>
  <sheetFormatPr defaultRowHeight="15" x14ac:dyDescent="0.25"/>
  <cols>
    <col min="1" max="1" width="13.140625" customWidth="1"/>
    <col min="2" max="2" width="14.85546875" customWidth="1"/>
    <col min="3" max="3" width="30.140625" customWidth="1"/>
    <col min="4" max="4" width="30.28515625" customWidth="1"/>
    <col min="5" max="5" width="30.5703125" customWidth="1"/>
    <col min="6" max="6" width="31.42578125" customWidth="1"/>
    <col min="7" max="7" width="26.85546875" customWidth="1"/>
  </cols>
  <sheetData>
    <row r="1" spans="1:12" x14ac:dyDescent="0.25">
      <c r="A1" t="s">
        <v>105</v>
      </c>
    </row>
    <row r="2" spans="1:12" ht="15.75" thickBot="1" x14ac:dyDescent="0.3">
      <c r="A2" t="s">
        <v>115</v>
      </c>
    </row>
    <row r="3" spans="1:12" ht="39.75" customHeight="1" thickBot="1" x14ac:dyDescent="0.4">
      <c r="A3" s="206" t="s">
        <v>106</v>
      </c>
      <c r="B3" s="206"/>
      <c r="C3" s="206"/>
      <c r="D3" s="206"/>
      <c r="E3" s="206"/>
      <c r="F3" s="206"/>
      <c r="G3" s="206"/>
    </row>
    <row r="4" spans="1:12" ht="42.75" customHeight="1" thickTop="1" thickBot="1" x14ac:dyDescent="0.35">
      <c r="A4" s="39" t="s">
        <v>18</v>
      </c>
      <c r="B4" s="39"/>
      <c r="C4" s="34" t="s">
        <v>36</v>
      </c>
      <c r="D4" s="35" t="s">
        <v>37</v>
      </c>
      <c r="E4" s="36" t="s">
        <v>38</v>
      </c>
      <c r="F4" s="37" t="s">
        <v>39</v>
      </c>
      <c r="G4" s="38" t="s">
        <v>0</v>
      </c>
    </row>
    <row r="5" spans="1:12" ht="15" customHeight="1" thickTop="1" x14ac:dyDescent="0.25">
      <c r="A5" s="213" t="s">
        <v>112</v>
      </c>
      <c r="B5" s="207" t="s">
        <v>22</v>
      </c>
      <c r="C5" s="1"/>
      <c r="D5" s="1"/>
      <c r="E5" s="1"/>
      <c r="F5" s="1"/>
      <c r="G5" s="1" t="s">
        <v>19</v>
      </c>
    </row>
    <row r="6" spans="1:12" ht="15" customHeight="1" x14ac:dyDescent="0.25">
      <c r="A6" s="214"/>
      <c r="B6" s="208"/>
      <c r="C6" s="2"/>
      <c r="D6" s="2"/>
      <c r="E6" s="2"/>
      <c r="F6" s="2"/>
      <c r="G6" s="2" t="s">
        <v>20</v>
      </c>
    </row>
    <row r="7" spans="1:12" ht="15" customHeight="1" x14ac:dyDescent="0.25">
      <c r="A7" s="214"/>
      <c r="B7" s="208"/>
      <c r="C7" s="2"/>
      <c r="D7" s="2"/>
      <c r="E7" s="2"/>
      <c r="F7" s="2"/>
      <c r="G7" s="2" t="s">
        <v>1</v>
      </c>
    </row>
    <row r="8" spans="1:12" ht="15" customHeight="1" thickBot="1" x14ac:dyDescent="0.3">
      <c r="A8" s="214"/>
      <c r="B8" s="209"/>
      <c r="C8" s="32"/>
      <c r="D8" s="32"/>
      <c r="E8" s="32"/>
      <c r="F8" s="32"/>
      <c r="G8" s="32" t="s">
        <v>21</v>
      </c>
    </row>
    <row r="9" spans="1:12" ht="39.75" customHeight="1" x14ac:dyDescent="0.25">
      <c r="A9" s="214"/>
      <c r="B9" s="210" t="s">
        <v>24</v>
      </c>
      <c r="C9" s="33">
        <v>307.66000000000003</v>
      </c>
      <c r="D9" s="33"/>
      <c r="E9" s="33" t="s">
        <v>85</v>
      </c>
      <c r="F9" s="33">
        <v>31.7</v>
      </c>
      <c r="G9" s="3" t="s">
        <v>19</v>
      </c>
      <c r="H9" s="211" t="s">
        <v>100</v>
      </c>
      <c r="I9" s="212"/>
      <c r="J9" s="212"/>
      <c r="K9" s="212"/>
      <c r="L9" s="212"/>
    </row>
    <row r="10" spans="1:12" ht="15" customHeight="1" x14ac:dyDescent="0.25">
      <c r="A10" s="214"/>
      <c r="B10" s="208"/>
      <c r="C10" s="2" t="s">
        <v>88</v>
      </c>
      <c r="D10" s="2"/>
      <c r="E10" s="2"/>
      <c r="F10" s="2"/>
      <c r="G10" s="2" t="s">
        <v>20</v>
      </c>
    </row>
    <row r="11" spans="1:12" ht="15" customHeight="1" x14ac:dyDescent="0.25">
      <c r="A11" s="214"/>
      <c r="B11" s="208"/>
      <c r="C11" s="2">
        <v>3.4</v>
      </c>
      <c r="D11" s="2" t="s">
        <v>87</v>
      </c>
      <c r="E11" s="2"/>
      <c r="F11" s="2">
        <v>8.5500000000000007</v>
      </c>
      <c r="G11" s="2" t="s">
        <v>86</v>
      </c>
    </row>
    <row r="12" spans="1:12" ht="15" customHeight="1" thickBot="1" x14ac:dyDescent="0.3">
      <c r="A12" s="214"/>
      <c r="B12" s="209"/>
      <c r="C12" s="32"/>
      <c r="D12" s="32"/>
      <c r="E12" s="32"/>
      <c r="F12" s="32"/>
      <c r="G12" s="32" t="s">
        <v>21</v>
      </c>
    </row>
    <row r="13" spans="1:12" ht="15" customHeight="1" x14ac:dyDescent="0.25">
      <c r="A13" s="214"/>
      <c r="B13" s="210" t="s">
        <v>25</v>
      </c>
      <c r="C13" s="33">
        <v>144.47999999999999</v>
      </c>
      <c r="D13" s="33"/>
      <c r="E13" s="33"/>
      <c r="F13" s="33">
        <v>10.94</v>
      </c>
      <c r="G13" s="33" t="s">
        <v>19</v>
      </c>
      <c r="H13" t="s">
        <v>101</v>
      </c>
    </row>
    <row r="14" spans="1:12" ht="15" customHeight="1" x14ac:dyDescent="0.25">
      <c r="A14" s="214"/>
      <c r="B14" s="208"/>
      <c r="C14" s="2"/>
      <c r="D14" s="2"/>
      <c r="E14" s="2"/>
      <c r="F14" s="2"/>
      <c r="G14" s="2" t="s">
        <v>20</v>
      </c>
    </row>
    <row r="15" spans="1:12" ht="15" customHeight="1" x14ac:dyDescent="0.25">
      <c r="A15" s="214"/>
      <c r="B15" s="208"/>
      <c r="C15" s="2"/>
      <c r="D15" s="2"/>
      <c r="E15" s="2"/>
      <c r="F15" s="2">
        <v>21.05</v>
      </c>
      <c r="G15" s="2" t="s">
        <v>1</v>
      </c>
    </row>
    <row r="16" spans="1:12" ht="15" customHeight="1" thickBot="1" x14ac:dyDescent="0.3">
      <c r="A16" s="214"/>
      <c r="B16" s="209"/>
      <c r="C16" s="32"/>
      <c r="D16" s="32"/>
      <c r="E16" s="32"/>
      <c r="F16" s="32"/>
      <c r="G16" s="32" t="s">
        <v>21</v>
      </c>
    </row>
    <row r="17" spans="1:7" ht="15" customHeight="1" x14ac:dyDescent="0.25">
      <c r="A17" s="214"/>
      <c r="B17" s="210" t="s">
        <v>23</v>
      </c>
      <c r="C17" s="33"/>
      <c r="D17" s="33"/>
      <c r="E17" s="33"/>
      <c r="F17" s="33"/>
      <c r="G17" s="33" t="s">
        <v>19</v>
      </c>
    </row>
    <row r="18" spans="1:7" ht="15" customHeight="1" x14ac:dyDescent="0.25">
      <c r="A18" s="214"/>
      <c r="B18" s="208"/>
      <c r="C18" s="2"/>
      <c r="D18" s="2"/>
      <c r="E18" s="2"/>
      <c r="F18" s="2"/>
      <c r="G18" s="2" t="s">
        <v>20</v>
      </c>
    </row>
    <row r="19" spans="1:7" ht="15" customHeight="1" x14ac:dyDescent="0.25">
      <c r="A19" s="214"/>
      <c r="B19" s="208"/>
      <c r="C19" s="2"/>
      <c r="D19" s="2"/>
      <c r="E19" s="2"/>
      <c r="F19" s="2"/>
      <c r="G19" s="2" t="s">
        <v>1</v>
      </c>
    </row>
    <row r="20" spans="1:7" ht="15" customHeight="1" thickBot="1" x14ac:dyDescent="0.3">
      <c r="A20" s="214"/>
      <c r="B20" s="209"/>
      <c r="C20" s="32"/>
      <c r="D20" s="32"/>
      <c r="E20" s="32"/>
      <c r="F20" s="32"/>
      <c r="G20" s="32" t="s">
        <v>21</v>
      </c>
    </row>
    <row r="21" spans="1:7" ht="15" customHeight="1" x14ac:dyDescent="0.25">
      <c r="A21" s="215" t="s">
        <v>30</v>
      </c>
      <c r="B21" s="210" t="s">
        <v>22</v>
      </c>
      <c r="C21" s="33"/>
      <c r="D21" s="33"/>
      <c r="E21" s="33"/>
      <c r="F21" s="33"/>
      <c r="G21" s="33" t="s">
        <v>19</v>
      </c>
    </row>
    <row r="22" spans="1:7" ht="15" customHeight="1" x14ac:dyDescent="0.25">
      <c r="A22" s="216"/>
      <c r="B22" s="218"/>
      <c r="C22" s="2"/>
      <c r="D22" s="2"/>
      <c r="E22" s="2"/>
      <c r="F22" s="2"/>
      <c r="G22" s="2" t="s">
        <v>20</v>
      </c>
    </row>
    <row r="23" spans="1:7" ht="15" customHeight="1" x14ac:dyDescent="0.25">
      <c r="A23" s="216"/>
      <c r="B23" s="218"/>
      <c r="C23" s="2"/>
      <c r="D23" s="2"/>
      <c r="E23" s="2"/>
      <c r="F23" s="2"/>
      <c r="G23" s="2" t="s">
        <v>1</v>
      </c>
    </row>
    <row r="24" spans="1:7" ht="15" customHeight="1" thickBot="1" x14ac:dyDescent="0.3">
      <c r="A24" s="216"/>
      <c r="B24" s="219"/>
      <c r="C24" s="32"/>
      <c r="D24" s="32"/>
      <c r="E24" s="32"/>
      <c r="F24" s="32"/>
      <c r="G24" s="32" t="s">
        <v>21</v>
      </c>
    </row>
    <row r="25" spans="1:7" ht="15" customHeight="1" x14ac:dyDescent="0.25">
      <c r="A25" s="216"/>
      <c r="B25" s="210" t="s">
        <v>24</v>
      </c>
      <c r="C25" s="33"/>
      <c r="D25" s="33"/>
      <c r="E25" s="33"/>
      <c r="F25" s="33"/>
      <c r="G25" s="33" t="s">
        <v>19</v>
      </c>
    </row>
    <row r="26" spans="1:7" ht="15" customHeight="1" x14ac:dyDescent="0.25">
      <c r="A26" s="216"/>
      <c r="B26" s="218"/>
      <c r="C26" s="2">
        <v>64.790000000000006</v>
      </c>
      <c r="D26" s="2"/>
      <c r="E26" s="2" t="s">
        <v>81</v>
      </c>
      <c r="F26" s="2">
        <v>12.43</v>
      </c>
      <c r="G26" s="2" t="s">
        <v>20</v>
      </c>
    </row>
    <row r="27" spans="1:7" ht="15" customHeight="1" x14ac:dyDescent="0.25">
      <c r="A27" s="216"/>
      <c r="B27" s="218"/>
      <c r="C27" s="2"/>
      <c r="D27" s="2" t="s">
        <v>82</v>
      </c>
      <c r="E27" s="2"/>
      <c r="F27" s="2">
        <v>32.36</v>
      </c>
      <c r="G27" s="2" t="s">
        <v>1</v>
      </c>
    </row>
    <row r="28" spans="1:7" ht="15" customHeight="1" thickBot="1" x14ac:dyDescent="0.3">
      <c r="A28" s="216"/>
      <c r="B28" s="219"/>
      <c r="C28" s="32"/>
      <c r="D28" s="32"/>
      <c r="E28" s="32"/>
      <c r="F28" s="32"/>
      <c r="G28" s="32" t="s">
        <v>21</v>
      </c>
    </row>
    <row r="29" spans="1:7" ht="15" customHeight="1" x14ac:dyDescent="0.25">
      <c r="A29" s="216"/>
      <c r="B29" s="210" t="s">
        <v>25</v>
      </c>
      <c r="C29" s="33"/>
      <c r="D29" s="33"/>
      <c r="E29" s="33"/>
      <c r="F29" s="33"/>
      <c r="G29" s="33" t="s">
        <v>19</v>
      </c>
    </row>
    <row r="30" spans="1:7" ht="15" customHeight="1" x14ac:dyDescent="0.25">
      <c r="A30" s="216"/>
      <c r="B30" s="218"/>
      <c r="C30" s="2"/>
      <c r="D30" s="2"/>
      <c r="E30" s="2"/>
      <c r="F30" s="2"/>
      <c r="G30" s="2" t="s">
        <v>20</v>
      </c>
    </row>
    <row r="31" spans="1:7" ht="15" customHeight="1" x14ac:dyDescent="0.25">
      <c r="A31" s="216"/>
      <c r="B31" s="218"/>
      <c r="C31" s="2"/>
      <c r="D31" s="2"/>
      <c r="E31" s="2"/>
      <c r="F31" s="2"/>
      <c r="G31" s="2" t="s">
        <v>1</v>
      </c>
    </row>
    <row r="32" spans="1:7" ht="15" customHeight="1" thickBot="1" x14ac:dyDescent="0.3">
      <c r="A32" s="216"/>
      <c r="B32" s="219"/>
      <c r="C32" s="32"/>
      <c r="D32" s="32"/>
      <c r="E32" s="32"/>
      <c r="F32" s="32"/>
      <c r="G32" s="32" t="s">
        <v>21</v>
      </c>
    </row>
    <row r="33" spans="1:7" ht="15" customHeight="1" x14ac:dyDescent="0.25">
      <c r="A33" s="216"/>
      <c r="B33" s="210" t="s">
        <v>23</v>
      </c>
      <c r="C33" s="33"/>
      <c r="D33" s="33"/>
      <c r="E33" s="33"/>
      <c r="F33" s="33"/>
      <c r="G33" s="33" t="s">
        <v>19</v>
      </c>
    </row>
    <row r="34" spans="1:7" ht="15" customHeight="1" x14ac:dyDescent="0.25">
      <c r="A34" s="216"/>
      <c r="B34" s="218"/>
      <c r="C34" s="2"/>
      <c r="D34" s="2"/>
      <c r="E34" s="2"/>
      <c r="F34" s="2"/>
      <c r="G34" s="2" t="s">
        <v>20</v>
      </c>
    </row>
    <row r="35" spans="1:7" ht="15" customHeight="1" x14ac:dyDescent="0.25">
      <c r="A35" s="216"/>
      <c r="B35" s="218"/>
      <c r="C35" s="2"/>
      <c r="D35" s="2"/>
      <c r="E35" s="2"/>
      <c r="F35" s="2"/>
      <c r="G35" s="2" t="s">
        <v>1</v>
      </c>
    </row>
    <row r="36" spans="1:7" ht="15" customHeight="1" thickBot="1" x14ac:dyDescent="0.3">
      <c r="A36" s="217"/>
      <c r="B36" s="219"/>
      <c r="C36" s="32"/>
      <c r="D36" s="32"/>
      <c r="E36" s="32"/>
      <c r="F36" s="32"/>
      <c r="G36" s="32" t="s">
        <v>21</v>
      </c>
    </row>
    <row r="37" spans="1:7" ht="20.25" customHeight="1" thickBot="1" x14ac:dyDescent="0.3">
      <c r="A37" s="9" t="s">
        <v>102</v>
      </c>
      <c r="B37" s="9"/>
      <c r="C37" s="9">
        <v>558.14</v>
      </c>
      <c r="D37" s="9">
        <v>95.16</v>
      </c>
      <c r="E37" s="9">
        <v>12.26</v>
      </c>
      <c r="F37" s="9">
        <v>117.03</v>
      </c>
      <c r="G37" s="41"/>
    </row>
  </sheetData>
  <mergeCells count="12">
    <mergeCell ref="B17:B20"/>
    <mergeCell ref="A5:A20"/>
    <mergeCell ref="A21:A36"/>
    <mergeCell ref="B21:B24"/>
    <mergeCell ref="B25:B28"/>
    <mergeCell ref="B29:B32"/>
    <mergeCell ref="B33:B36"/>
    <mergeCell ref="A3:G3"/>
    <mergeCell ref="B5:B8"/>
    <mergeCell ref="B9:B12"/>
    <mergeCell ref="B13:B16"/>
    <mergeCell ref="H9:L9"/>
  </mergeCells>
  <pageMargins left="0.7" right="0.7" top="0.78740157499999996" bottom="0.78740157499999996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2"/>
  <sheetViews>
    <sheetView tabSelected="1" topLeftCell="B1" zoomScaleNormal="100" workbookViewId="0">
      <selection activeCell="I13" sqref="I13"/>
    </sheetView>
  </sheetViews>
  <sheetFormatPr defaultRowHeight="15" x14ac:dyDescent="0.25"/>
  <cols>
    <col min="1" max="1" width="30.140625" customWidth="1"/>
    <col min="2" max="2" width="24" customWidth="1"/>
    <col min="3" max="4" width="13.85546875" customWidth="1"/>
    <col min="5" max="5" width="15.5703125" customWidth="1"/>
    <col min="6" max="6" width="15.140625" customWidth="1"/>
    <col min="7" max="7" width="17.140625" customWidth="1"/>
    <col min="8" max="8" width="15.5703125" customWidth="1"/>
    <col min="9" max="11" width="15.140625" customWidth="1"/>
    <col min="12" max="12" width="12.85546875" customWidth="1"/>
    <col min="13" max="13" width="16.85546875" customWidth="1"/>
    <col min="14" max="14" width="15.7109375" customWidth="1"/>
    <col min="15" max="15" width="13.85546875" customWidth="1"/>
    <col min="16" max="16" width="15.28515625" customWidth="1"/>
    <col min="17" max="17" width="14.5703125" customWidth="1"/>
    <col min="19" max="19" width="14" bestFit="1" customWidth="1"/>
  </cols>
  <sheetData>
    <row r="1" spans="1:17" x14ac:dyDescent="0.25">
      <c r="A1" t="s">
        <v>105</v>
      </c>
    </row>
    <row r="2" spans="1:17" x14ac:dyDescent="0.25">
      <c r="A2" t="s">
        <v>116</v>
      </c>
    </row>
    <row r="3" spans="1:17" ht="18.75" x14ac:dyDescent="0.3">
      <c r="A3" s="220" t="s">
        <v>118</v>
      </c>
      <c r="B3" s="220"/>
      <c r="C3" s="220"/>
      <c r="D3" s="220"/>
      <c r="E3" s="220"/>
      <c r="F3" s="220"/>
      <c r="G3" s="220"/>
    </row>
    <row r="5" spans="1:17" ht="18" thickBot="1" x14ac:dyDescent="0.3">
      <c r="A5" s="12" t="s">
        <v>28</v>
      </c>
    </row>
    <row r="6" spans="1:17" ht="21.75" customHeight="1" x14ac:dyDescent="0.25">
      <c r="A6" s="13"/>
      <c r="B6" s="14" t="s">
        <v>2</v>
      </c>
      <c r="C6" s="15" t="s">
        <v>5</v>
      </c>
      <c r="D6" s="16" t="s">
        <v>3</v>
      </c>
      <c r="E6" s="15" t="s">
        <v>5</v>
      </c>
      <c r="F6" s="17" t="s">
        <v>4</v>
      </c>
      <c r="G6" s="15" t="s">
        <v>5</v>
      </c>
      <c r="H6" s="103" t="s">
        <v>13</v>
      </c>
      <c r="I6" s="15" t="s">
        <v>5</v>
      </c>
      <c r="J6" s="107" t="s">
        <v>40</v>
      </c>
      <c r="K6" s="108" t="s">
        <v>5</v>
      </c>
      <c r="L6" s="109" t="s">
        <v>89</v>
      </c>
      <c r="M6" s="15" t="s">
        <v>5</v>
      </c>
      <c r="N6" s="110" t="s">
        <v>92</v>
      </c>
      <c r="O6" s="15" t="s">
        <v>5</v>
      </c>
      <c r="P6" s="114" t="s">
        <v>94</v>
      </c>
      <c r="Q6" s="18" t="s">
        <v>5</v>
      </c>
    </row>
    <row r="7" spans="1:17" ht="18" thickBot="1" x14ac:dyDescent="0.3">
      <c r="A7" s="19"/>
      <c r="B7" s="44" t="s">
        <v>26</v>
      </c>
      <c r="C7" s="120"/>
      <c r="D7" s="43" t="s">
        <v>26</v>
      </c>
      <c r="E7" s="120"/>
      <c r="F7" s="42" t="s">
        <v>26</v>
      </c>
      <c r="G7" s="120"/>
      <c r="H7" s="104" t="s">
        <v>27</v>
      </c>
      <c r="I7" s="120"/>
      <c r="J7" s="111" t="s">
        <v>27</v>
      </c>
      <c r="K7" s="120"/>
      <c r="L7" s="112" t="s">
        <v>95</v>
      </c>
      <c r="M7" s="120"/>
      <c r="N7" s="97" t="s">
        <v>95</v>
      </c>
      <c r="O7" s="120"/>
      <c r="P7" s="98" t="s">
        <v>95</v>
      </c>
      <c r="Q7" s="121"/>
    </row>
    <row r="8" spans="1:17" x14ac:dyDescent="0.25">
      <c r="A8" s="8"/>
      <c r="B8" s="8"/>
      <c r="C8" s="8"/>
      <c r="D8" s="8"/>
      <c r="E8" s="8"/>
      <c r="F8" s="8"/>
      <c r="G8" s="8"/>
    </row>
    <row r="9" spans="1:17" ht="15.75" thickBot="1" x14ac:dyDescent="0.3">
      <c r="A9" s="12" t="s">
        <v>12</v>
      </c>
    </row>
    <row r="10" spans="1:17" ht="25.5" customHeight="1" x14ac:dyDescent="0.25">
      <c r="A10" s="13" t="s">
        <v>7</v>
      </c>
      <c r="B10" s="14" t="s">
        <v>2</v>
      </c>
      <c r="C10" s="15" t="s">
        <v>5</v>
      </c>
      <c r="D10" s="16" t="s">
        <v>3</v>
      </c>
      <c r="E10" s="15" t="s">
        <v>5</v>
      </c>
      <c r="F10" s="17" t="s">
        <v>4</v>
      </c>
      <c r="G10" s="15" t="s">
        <v>5</v>
      </c>
      <c r="H10" s="103" t="s">
        <v>13</v>
      </c>
      <c r="I10" s="18" t="s">
        <v>5</v>
      </c>
      <c r="J10" s="10"/>
      <c r="K10" s="10"/>
    </row>
    <row r="11" spans="1:17" ht="27.75" customHeight="1" x14ac:dyDescent="0.25">
      <c r="A11" s="146" t="s">
        <v>119</v>
      </c>
      <c r="B11" s="142">
        <v>493.35</v>
      </c>
      <c r="C11" s="125"/>
      <c r="D11" s="142">
        <v>46.94</v>
      </c>
      <c r="E11" s="143"/>
      <c r="F11" s="142">
        <v>0.49</v>
      </c>
      <c r="G11" s="143"/>
      <c r="H11" s="144">
        <v>72.239999999999995</v>
      </c>
      <c r="I11" s="145"/>
      <c r="J11" s="68"/>
      <c r="K11" s="68"/>
    </row>
    <row r="12" spans="1:17" ht="73.5" thickBot="1" x14ac:dyDescent="0.3">
      <c r="A12" s="56" t="s">
        <v>30</v>
      </c>
      <c r="B12" s="52">
        <v>64.790000000000006</v>
      </c>
      <c r="C12" s="125"/>
      <c r="D12" s="52">
        <v>48.22</v>
      </c>
      <c r="E12" s="126"/>
      <c r="F12" s="52">
        <v>11.77</v>
      </c>
      <c r="G12" s="126"/>
      <c r="H12" s="127">
        <v>44.79</v>
      </c>
      <c r="I12" s="128"/>
      <c r="J12" s="68"/>
      <c r="K12" s="68"/>
      <c r="M12" s="158" t="s">
        <v>96</v>
      </c>
    </row>
    <row r="13" spans="1:17" ht="16.5" thickBot="1" x14ac:dyDescent="0.3">
      <c r="A13" s="19"/>
      <c r="B13" s="44">
        <f t="shared" ref="B13:F13" si="0">SUM(B11:B12)</f>
        <v>558.14</v>
      </c>
      <c r="C13" s="120"/>
      <c r="D13" s="43">
        <f t="shared" si="0"/>
        <v>95.16</v>
      </c>
      <c r="E13" s="120"/>
      <c r="F13" s="42">
        <f t="shared" si="0"/>
        <v>12.26</v>
      </c>
      <c r="G13" s="120"/>
      <c r="H13" s="104">
        <f>SUM(H11:H12)</f>
        <v>117.03</v>
      </c>
      <c r="I13" s="121"/>
      <c r="J13" s="69"/>
      <c r="K13" s="69"/>
      <c r="M13" s="23">
        <f>C13+E13+G13+I13</f>
        <v>0</v>
      </c>
    </row>
    <row r="15" spans="1:17" ht="15.75" thickBot="1" x14ac:dyDescent="0.3">
      <c r="A15" s="12" t="s">
        <v>75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</row>
    <row r="16" spans="1:17" ht="15.75" thickBot="1" x14ac:dyDescent="0.3">
      <c r="A16" s="45" t="s">
        <v>7</v>
      </c>
      <c r="B16" s="46" t="s">
        <v>2</v>
      </c>
      <c r="C16" s="47" t="s">
        <v>5</v>
      </c>
      <c r="D16" s="48" t="s">
        <v>3</v>
      </c>
      <c r="E16" s="47" t="s">
        <v>5</v>
      </c>
      <c r="F16" s="49" t="s">
        <v>4</v>
      </c>
      <c r="G16" s="47" t="s">
        <v>5</v>
      </c>
      <c r="H16" s="113" t="s">
        <v>13</v>
      </c>
      <c r="I16" s="50" t="s">
        <v>5</v>
      </c>
      <c r="J16" s="70" t="s">
        <v>40</v>
      </c>
      <c r="K16" s="50" t="s">
        <v>5</v>
      </c>
      <c r="L16" s="99" t="s">
        <v>89</v>
      </c>
      <c r="M16" s="50" t="s">
        <v>5</v>
      </c>
      <c r="N16" s="101" t="s">
        <v>92</v>
      </c>
      <c r="O16" s="15" t="s">
        <v>5</v>
      </c>
      <c r="P16" s="102" t="s">
        <v>94</v>
      </c>
      <c r="Q16" s="18" t="s">
        <v>5</v>
      </c>
    </row>
    <row r="17" spans="1:19" ht="22.5" customHeight="1" x14ac:dyDescent="0.25">
      <c r="A17" s="146" t="s">
        <v>119</v>
      </c>
      <c r="B17" s="142">
        <v>493.35</v>
      </c>
      <c r="C17" s="129"/>
      <c r="D17" s="142">
        <v>46.94</v>
      </c>
      <c r="E17" s="129"/>
      <c r="F17" s="142">
        <v>0.49</v>
      </c>
      <c r="G17" s="129"/>
      <c r="H17" s="144">
        <v>72.239999999999995</v>
      </c>
      <c r="I17" s="129"/>
      <c r="J17" s="147">
        <v>50.94</v>
      </c>
      <c r="K17" s="129"/>
      <c r="L17" s="148">
        <v>5</v>
      </c>
      <c r="M17" s="105"/>
      <c r="N17" s="148">
        <v>14</v>
      </c>
      <c r="O17" s="149"/>
      <c r="P17" s="150">
        <v>20</v>
      </c>
      <c r="Q17" s="151"/>
    </row>
    <row r="18" spans="1:19" ht="72.75" x14ac:dyDescent="0.25">
      <c r="A18" s="56" t="s">
        <v>30</v>
      </c>
      <c r="B18" s="52">
        <v>64.790000000000006</v>
      </c>
      <c r="C18" s="129"/>
      <c r="D18" s="52">
        <v>48.22</v>
      </c>
      <c r="E18" s="129"/>
      <c r="F18" s="52">
        <v>11.77</v>
      </c>
      <c r="G18" s="129"/>
      <c r="H18" s="127">
        <v>44.79</v>
      </c>
      <c r="I18" s="129"/>
      <c r="J18" s="82">
        <v>16.36</v>
      </c>
      <c r="K18" s="129"/>
      <c r="L18" s="84">
        <v>0</v>
      </c>
      <c r="M18" s="106"/>
      <c r="N18" s="84">
        <v>0</v>
      </c>
      <c r="O18" s="106"/>
      <c r="P18" s="117">
        <v>25</v>
      </c>
      <c r="Q18" s="100"/>
      <c r="S18" s="159" t="s">
        <v>97</v>
      </c>
    </row>
    <row r="19" spans="1:19" ht="15.75" thickBot="1" x14ac:dyDescent="0.3">
      <c r="A19" s="51"/>
      <c r="B19" s="130">
        <f>SUM(B17:B18)</f>
        <v>558.14</v>
      </c>
      <c r="C19" s="131">
        <f>12 * C13</f>
        <v>0</v>
      </c>
      <c r="D19" s="132">
        <f>SUM(D17:D18)</f>
        <v>95.16</v>
      </c>
      <c r="E19" s="131">
        <f>12*E13</f>
        <v>0</v>
      </c>
      <c r="F19" s="133">
        <f>SUM(F17:F18)</f>
        <v>12.26</v>
      </c>
      <c r="G19" s="131">
        <f xml:space="preserve"> 12*I13</f>
        <v>0</v>
      </c>
      <c r="H19" s="134">
        <f>SUM(H17:H18)</f>
        <v>117.03</v>
      </c>
      <c r="I19" s="135">
        <f>12*I13</f>
        <v>0</v>
      </c>
      <c r="J19" s="136">
        <f>SUM(J17:J18)</f>
        <v>67.3</v>
      </c>
      <c r="K19" s="135">
        <f>K7*J19</f>
        <v>0</v>
      </c>
      <c r="L19" s="137">
        <f t="shared" ref="L19:Q19" si="1">SUM(L17:L18)</f>
        <v>5</v>
      </c>
      <c r="M19" s="122">
        <f>M7*L19</f>
        <v>0</v>
      </c>
      <c r="N19" s="138">
        <f t="shared" si="1"/>
        <v>14</v>
      </c>
      <c r="O19" s="123">
        <f>O7*N19</f>
        <v>0</v>
      </c>
      <c r="P19" s="139">
        <f t="shared" si="1"/>
        <v>45</v>
      </c>
      <c r="Q19" s="124">
        <f>Q7*P19</f>
        <v>0</v>
      </c>
      <c r="S19" s="115">
        <f>C19+E19+G19+I19+K19+M19+O19+Q19</f>
        <v>0</v>
      </c>
    </row>
    <row r="20" spans="1:19" x14ac:dyDescent="0.25">
      <c r="M20" s="8"/>
      <c r="N20" s="8"/>
    </row>
    <row r="21" spans="1:19" x14ac:dyDescent="0.25">
      <c r="A21" s="25" t="s">
        <v>14</v>
      </c>
      <c r="M21" s="8"/>
      <c r="N21" s="8"/>
    </row>
    <row r="22" spans="1:19" x14ac:dyDescent="0.25">
      <c r="M22" s="8"/>
      <c r="N22" s="8"/>
    </row>
    <row r="24" spans="1:19" x14ac:dyDescent="0.25">
      <c r="B24" s="78" t="s">
        <v>107</v>
      </c>
      <c r="C24" s="22" t="s">
        <v>29</v>
      </c>
    </row>
    <row r="25" spans="1:19" x14ac:dyDescent="0.25">
      <c r="H25" s="8"/>
    </row>
    <row r="26" spans="1:19" x14ac:dyDescent="0.25">
      <c r="C26" s="52">
        <v>12</v>
      </c>
      <c r="D26" s="8"/>
      <c r="E26" s="8"/>
      <c r="F26" s="8"/>
      <c r="G26" s="11"/>
      <c r="H26" s="11"/>
      <c r="I26" s="11"/>
      <c r="J26" s="11"/>
      <c r="K26" s="11"/>
      <c r="L26" s="11"/>
    </row>
    <row r="27" spans="1:19" ht="15.75" x14ac:dyDescent="0.25">
      <c r="A27" t="s">
        <v>8</v>
      </c>
      <c r="C27" s="27">
        <f>S19</f>
        <v>0</v>
      </c>
      <c r="D27" s="26"/>
      <c r="E27" s="26"/>
      <c r="F27" s="26"/>
      <c r="G27" s="221"/>
      <c r="H27" s="221"/>
      <c r="I27" s="21"/>
      <c r="J27" s="21"/>
      <c r="K27" s="21"/>
      <c r="L27" s="21"/>
    </row>
    <row r="28" spans="1:19" x14ac:dyDescent="0.25">
      <c r="A28" t="s">
        <v>6</v>
      </c>
      <c r="C28" s="24">
        <f>C27*0.21</f>
        <v>0</v>
      </c>
      <c r="D28" s="26"/>
      <c r="E28" s="26"/>
      <c r="F28" s="26"/>
      <c r="G28" s="222"/>
      <c r="H28" s="222"/>
      <c r="I28" s="10"/>
      <c r="J28" s="10"/>
      <c r="K28" s="10"/>
      <c r="L28" s="10"/>
    </row>
    <row r="29" spans="1:19" x14ac:dyDescent="0.25">
      <c r="A29" t="s">
        <v>9</v>
      </c>
      <c r="C29" s="28">
        <f>SUM(C27:C28)</f>
        <v>0</v>
      </c>
      <c r="D29" s="26"/>
      <c r="E29" s="26"/>
      <c r="F29" s="26"/>
      <c r="G29" s="222"/>
      <c r="H29" s="222"/>
      <c r="I29" s="10"/>
      <c r="J29" s="10"/>
      <c r="K29" s="10"/>
      <c r="L29" s="10"/>
    </row>
    <row r="30" spans="1:19" x14ac:dyDescent="0.25">
      <c r="C30" s="26"/>
      <c r="D30" s="26"/>
      <c r="E30" s="26"/>
      <c r="F30" s="26"/>
      <c r="G30" s="40"/>
      <c r="H30" s="40"/>
      <c r="I30" s="10"/>
      <c r="J30" s="10"/>
      <c r="K30" s="10"/>
      <c r="L30" s="10"/>
    </row>
    <row r="32" spans="1:19" x14ac:dyDescent="0.25">
      <c r="A32" t="s">
        <v>10</v>
      </c>
      <c r="D32" t="s">
        <v>11</v>
      </c>
    </row>
  </sheetData>
  <sheetProtection password="C961" sheet="1" objects="1" scenarios="1"/>
  <mergeCells count="4">
    <mergeCell ref="A3:G3"/>
    <mergeCell ref="G27:H27"/>
    <mergeCell ref="G28:H28"/>
    <mergeCell ref="G29:H29"/>
  </mergeCells>
  <pageMargins left="0.7" right="0.7" top="0.78740157499999996" bottom="0.78740157499999996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7"/>
  <sheetViews>
    <sheetView zoomScaleNormal="100" workbookViewId="0">
      <selection activeCell="E14" sqref="E14"/>
    </sheetView>
  </sheetViews>
  <sheetFormatPr defaultRowHeight="15" x14ac:dyDescent="0.25"/>
  <cols>
    <col min="1" max="1" width="47.7109375" customWidth="1"/>
    <col min="2" max="4" width="24" customWidth="1"/>
    <col min="5" max="5" width="29.85546875" customWidth="1"/>
  </cols>
  <sheetData>
    <row r="1" spans="1:5" x14ac:dyDescent="0.25">
      <c r="A1" t="s">
        <v>107</v>
      </c>
    </row>
    <row r="2" spans="1:5" x14ac:dyDescent="0.25">
      <c r="A2" t="s">
        <v>117</v>
      </c>
    </row>
    <row r="3" spans="1:5" ht="24.75" customHeight="1" x14ac:dyDescent="0.3">
      <c r="A3" s="220" t="s">
        <v>108</v>
      </c>
      <c r="B3" s="220"/>
      <c r="C3" s="220"/>
      <c r="D3" s="220"/>
      <c r="E3" s="220"/>
    </row>
    <row r="5" spans="1:5" ht="24.75" customHeight="1" thickBot="1" x14ac:dyDescent="0.3">
      <c r="A5" s="12"/>
    </row>
    <row r="6" spans="1:5" ht="21.75" customHeight="1" thickBot="1" x14ac:dyDescent="0.3">
      <c r="A6" s="41" t="s">
        <v>54</v>
      </c>
      <c r="B6" s="160" t="s">
        <v>53</v>
      </c>
      <c r="C6" s="160" t="s">
        <v>147</v>
      </c>
      <c r="D6" s="160" t="s">
        <v>151</v>
      </c>
      <c r="E6" s="53" t="s">
        <v>148</v>
      </c>
    </row>
    <row r="7" spans="1:5" ht="21.75" customHeight="1" x14ac:dyDescent="0.25">
      <c r="A7" s="176" t="s">
        <v>51</v>
      </c>
      <c r="B7" s="167" t="s">
        <v>43</v>
      </c>
      <c r="C7" s="15">
        <v>690</v>
      </c>
      <c r="D7" s="172"/>
      <c r="E7" s="161">
        <f>C7*D7</f>
        <v>0</v>
      </c>
    </row>
    <row r="8" spans="1:5" ht="21.75" customHeight="1" x14ac:dyDescent="0.25">
      <c r="A8" s="177" t="s">
        <v>50</v>
      </c>
      <c r="B8" s="127" t="s">
        <v>44</v>
      </c>
      <c r="C8" s="52">
        <v>1440</v>
      </c>
      <c r="D8" s="173"/>
      <c r="E8" s="161">
        <f t="shared" ref="E8:E13" si="0">C8*D8</f>
        <v>0</v>
      </c>
    </row>
    <row r="9" spans="1:5" ht="21.75" customHeight="1" x14ac:dyDescent="0.25">
      <c r="A9" s="177" t="s">
        <v>49</v>
      </c>
      <c r="B9" s="127" t="s">
        <v>45</v>
      </c>
      <c r="C9" s="52">
        <v>140</v>
      </c>
      <c r="D9" s="173"/>
      <c r="E9" s="161">
        <f t="shared" si="0"/>
        <v>0</v>
      </c>
    </row>
    <row r="10" spans="1:5" ht="21.75" customHeight="1" x14ac:dyDescent="0.25">
      <c r="A10" s="177" t="s">
        <v>41</v>
      </c>
      <c r="B10" s="127" t="s">
        <v>46</v>
      </c>
      <c r="C10" s="52">
        <v>80</v>
      </c>
      <c r="D10" s="173"/>
      <c r="E10" s="161">
        <f t="shared" si="0"/>
        <v>0</v>
      </c>
    </row>
    <row r="11" spans="1:5" ht="21.75" customHeight="1" x14ac:dyDescent="0.25">
      <c r="A11" s="177" t="s">
        <v>55</v>
      </c>
      <c r="B11" s="127" t="s">
        <v>56</v>
      </c>
      <c r="C11" s="52">
        <v>120</v>
      </c>
      <c r="D11" s="173"/>
      <c r="E11" s="161">
        <f t="shared" si="0"/>
        <v>0</v>
      </c>
    </row>
    <row r="12" spans="1:5" ht="21.75" customHeight="1" x14ac:dyDescent="0.25">
      <c r="A12" s="177" t="s">
        <v>48</v>
      </c>
      <c r="B12" s="127" t="s">
        <v>47</v>
      </c>
      <c r="C12" s="153">
        <v>0</v>
      </c>
      <c r="D12" s="174"/>
      <c r="E12" s="161">
        <f t="shared" si="0"/>
        <v>0</v>
      </c>
    </row>
    <row r="13" spans="1:5" ht="21.75" customHeight="1" thickBot="1" x14ac:dyDescent="0.3">
      <c r="A13" s="178" t="s">
        <v>42</v>
      </c>
      <c r="B13" s="168" t="s">
        <v>52</v>
      </c>
      <c r="C13" s="141">
        <v>0</v>
      </c>
      <c r="D13" s="175"/>
      <c r="E13" s="166">
        <f t="shared" si="0"/>
        <v>0</v>
      </c>
    </row>
    <row r="14" spans="1:5" ht="24.95" customHeight="1" x14ac:dyDescent="0.25">
      <c r="A14" s="163" t="s">
        <v>149</v>
      </c>
      <c r="B14" s="164"/>
      <c r="C14" s="164"/>
      <c r="D14" s="165"/>
      <c r="E14" s="179">
        <f>SUM(E7:E13)</f>
        <v>0</v>
      </c>
    </row>
    <row r="15" spans="1:5" ht="20.100000000000001" customHeight="1" x14ac:dyDescent="0.25">
      <c r="A15" s="223" t="s">
        <v>6</v>
      </c>
      <c r="B15" s="224"/>
      <c r="C15" s="225"/>
      <c r="D15" s="4"/>
      <c r="E15" s="162">
        <f>E14*0.21</f>
        <v>0</v>
      </c>
    </row>
    <row r="16" spans="1:5" ht="20.100000000000001" customHeight="1" thickBot="1" x14ac:dyDescent="0.3">
      <c r="A16" s="226" t="s">
        <v>150</v>
      </c>
      <c r="B16" s="227"/>
      <c r="C16" s="228"/>
      <c r="D16" s="54"/>
      <c r="E16" s="55">
        <f>SUM(E14:E15)</f>
        <v>0</v>
      </c>
    </row>
    <row r="17" spans="1:2" x14ac:dyDescent="0.25">
      <c r="A17" t="s">
        <v>10</v>
      </c>
      <c r="B17" t="s">
        <v>11</v>
      </c>
    </row>
  </sheetData>
  <mergeCells count="3">
    <mergeCell ref="A3:E3"/>
    <mergeCell ref="A15:C15"/>
    <mergeCell ref="A16:C16"/>
  </mergeCells>
  <pageMargins left="0.7" right="0.7" top="0.78740157499999996" bottom="0.78740157499999996" header="0.3" footer="0.3"/>
  <pageSetup paperSize="9" scale="6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rozpis zařízení</vt:lpstr>
      <vt:lpstr>druhy úklidů</vt:lpstr>
      <vt:lpstr>rozpis ploch objektů</vt:lpstr>
      <vt:lpstr>jednotkové ceny úklidů</vt:lpstr>
      <vt:lpstr>jednotkové ceny hyg. prostř.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2018-08-01T13:07:43Z</cp:lastPrinted>
  <dcterms:created xsi:type="dcterms:W3CDTF">2015-08-04T12:09:37Z</dcterms:created>
  <dcterms:modified xsi:type="dcterms:W3CDTF">2018-08-07T06:33:59Z</dcterms:modified>
</cp:coreProperties>
</file>